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255" windowWidth="19410" windowHeight="7815" activeTab="0"/>
  </bookViews>
  <sheets>
    <sheet name="Individueel" sheetId="1" r:id="rId1"/>
    <sheet name="Vereniging" sheetId="2" r:id="rId2"/>
    <sheet name="Uitleg" sheetId="3" r:id="rId3"/>
    <sheet name="VerenigingMax" sheetId="4" r:id="rId4"/>
    <sheet name="Blad1" sheetId="5" r:id="rId5"/>
    <sheet name="Blad2" sheetId="6" r:id="rId6"/>
  </sheets>
  <definedNames>
    <definedName name="_xlfn.IFERROR" hidden="1">#NAME?</definedName>
    <definedName name="_xlnm.Print_Area" localSheetId="4">'Blad1'!$A$1:$J$35</definedName>
    <definedName name="_xlnm.Print_Area" localSheetId="0">'Individueel'!$A$173:$L$234</definedName>
    <definedName name="_xlnm.Print_Area" localSheetId="1">'Vereniging'!$A$35:$J$68</definedName>
    <definedName name="_xlnm.Print_Titles" localSheetId="0">'Individueel'!$1:$4</definedName>
  </definedNames>
  <calcPr fullCalcOnLoad="1"/>
</workbook>
</file>

<file path=xl/sharedStrings.xml><?xml version="1.0" encoding="utf-8"?>
<sst xmlns="http://schemas.openxmlformats.org/spreadsheetml/2006/main" count="1440" uniqueCount="320">
  <si>
    <t>Jongens pupillen C</t>
  </si>
  <si>
    <t>Naam</t>
  </si>
  <si>
    <t>ACW '66</t>
  </si>
  <si>
    <t>Remco Jocaille</t>
  </si>
  <si>
    <t>Sigge Stolte</t>
  </si>
  <si>
    <t>Scorpio</t>
  </si>
  <si>
    <t>Frank Bekkers</t>
  </si>
  <si>
    <t>Spiridon</t>
  </si>
  <si>
    <t>Ryan Heeren</t>
  </si>
  <si>
    <t>Emiel Tax</t>
  </si>
  <si>
    <t>DJA</t>
  </si>
  <si>
    <t>Daan van der Made</t>
  </si>
  <si>
    <t>Michiel Gulickx</t>
  </si>
  <si>
    <t>Joran Kant</t>
  </si>
  <si>
    <t>Guk Balci</t>
  </si>
  <si>
    <t>Sander Bink</t>
  </si>
  <si>
    <t>Tom Burghouts</t>
  </si>
  <si>
    <t>Atledo</t>
  </si>
  <si>
    <t>Imeno Weber</t>
  </si>
  <si>
    <t>Attila</t>
  </si>
  <si>
    <t>Boy Hoppenbrouwers</t>
  </si>
  <si>
    <t>Stijn Maarschalk</t>
  </si>
  <si>
    <t>Sjors van Steenhoven</t>
  </si>
  <si>
    <t>Meisjes pupillen C</t>
  </si>
  <si>
    <t>Lotte Withaar</t>
  </si>
  <si>
    <t>Ifelunwa Igwala</t>
  </si>
  <si>
    <t>Cyri Brethouwer</t>
  </si>
  <si>
    <t>Noëlle Schalk</t>
  </si>
  <si>
    <t>Anne Smits</t>
  </si>
  <si>
    <t>DAK</t>
  </si>
  <si>
    <t>Elien Smits</t>
  </si>
  <si>
    <t>Claire van den Hurk</t>
  </si>
  <si>
    <t>Lotte Griep</t>
  </si>
  <si>
    <t>Daniek van Loon</t>
  </si>
  <si>
    <t>Mila Strooper</t>
  </si>
  <si>
    <t>Amber van Gurp</t>
  </si>
  <si>
    <t>Iris Oprins</t>
  </si>
  <si>
    <t>Jhiti de Rooij</t>
  </si>
  <si>
    <t>Valerie Bruurmijn</t>
  </si>
  <si>
    <t>Gloria</t>
  </si>
  <si>
    <t>Arwen Ambachtsheer</t>
  </si>
  <si>
    <t>Renée Kramer</t>
  </si>
  <si>
    <t>Maud van Gils</t>
  </si>
  <si>
    <t>Jeske van Gils</t>
  </si>
  <si>
    <t>Jongens pupillen B</t>
  </si>
  <si>
    <t>Joey de Hessele</t>
  </si>
  <si>
    <t>Diego Broers</t>
  </si>
  <si>
    <t>Roan van Vessem</t>
  </si>
  <si>
    <t>Ryan Jansen</t>
  </si>
  <si>
    <t>Roemer Struik</t>
  </si>
  <si>
    <t>Joris Klein</t>
  </si>
  <si>
    <t>Sjoerd Schets</t>
  </si>
  <si>
    <t>Ivan van Oudsten</t>
  </si>
  <si>
    <t>Matthijs Bink</t>
  </si>
  <si>
    <t>Sep de Graaff</t>
  </si>
  <si>
    <t>Thijmen van Geel</t>
  </si>
  <si>
    <t>Meisjes pupillen B</t>
  </si>
  <si>
    <t>Sofie Klein</t>
  </si>
  <si>
    <t>Roos de Jong</t>
  </si>
  <si>
    <t>Silkie Graafmans</t>
  </si>
  <si>
    <t>Suzan Joswig</t>
  </si>
  <si>
    <t>Noortje Hultermans</t>
  </si>
  <si>
    <t>Lieke Boomaars</t>
  </si>
  <si>
    <t>Merel van der Kallen</t>
  </si>
  <si>
    <t>Stijn Hendriks</t>
  </si>
  <si>
    <t>Tim Klein</t>
  </si>
  <si>
    <t>Yorick Brethouwer</t>
  </si>
  <si>
    <t>Tygo Naafs</t>
  </si>
  <si>
    <t>Bart Beerens</t>
  </si>
  <si>
    <t>Max Kreeft</t>
  </si>
  <si>
    <t>Lars Bellekom</t>
  </si>
  <si>
    <t>Martijn Gulickx</t>
  </si>
  <si>
    <t>Merijn Ambachtsheer</t>
  </si>
  <si>
    <t>Wessel Kappen</t>
  </si>
  <si>
    <t>Finn Lodders</t>
  </si>
  <si>
    <t>Casper Haagh</t>
  </si>
  <si>
    <t>Dago van Oosterhout</t>
  </si>
  <si>
    <t>Santi van Oosterhout</t>
  </si>
  <si>
    <t>Max Munsters</t>
  </si>
  <si>
    <t>Eindhoven Atletiek</t>
  </si>
  <si>
    <t>Chuck Pols</t>
  </si>
  <si>
    <t>Mike van Wouwe</t>
  </si>
  <si>
    <t>HAC</t>
  </si>
  <si>
    <t>Jord Pluimes</t>
  </si>
  <si>
    <t>Aran Swart</t>
  </si>
  <si>
    <t>Rick Verhoofstad</t>
  </si>
  <si>
    <t>Thijs van Dijke</t>
  </si>
  <si>
    <t>Koen Zandvliet</t>
  </si>
  <si>
    <t>Milan van Alphen</t>
  </si>
  <si>
    <t>Finn Hultermans</t>
  </si>
  <si>
    <t>Thijmen van Alphen</t>
  </si>
  <si>
    <t>Quinn van Hest</t>
  </si>
  <si>
    <t>Hanna van Baast</t>
  </si>
  <si>
    <t>Marjolein Bogers</t>
  </si>
  <si>
    <t>Barbara Karremans</t>
  </si>
  <si>
    <t>Danique Schalk</t>
  </si>
  <si>
    <t>Anne de Jong</t>
  </si>
  <si>
    <t>Isa Kuijpers</t>
  </si>
  <si>
    <t>Neka Egwinye</t>
  </si>
  <si>
    <t>Sanne Tuytelaars</t>
  </si>
  <si>
    <t>Lani de Boer</t>
  </si>
  <si>
    <t>Ine Smits</t>
  </si>
  <si>
    <t>Marit Griep</t>
  </si>
  <si>
    <t>Denée van de Sanden</t>
  </si>
  <si>
    <t>Aaliyah Jaspers</t>
  </si>
  <si>
    <t>Noortje Trommelen</t>
  </si>
  <si>
    <t>Twinkel Ruijken</t>
  </si>
  <si>
    <t>Anne Scheffers</t>
  </si>
  <si>
    <t>Femke Kuppens</t>
  </si>
  <si>
    <t>Anouk van Dal</t>
  </si>
  <si>
    <t>Safira den Oudsten</t>
  </si>
  <si>
    <t>Lara Nuijten</t>
  </si>
  <si>
    <t>Noortje de Graauw</t>
  </si>
  <si>
    <t>Guinevere Voogd</t>
  </si>
  <si>
    <t>Anne van Nierop</t>
  </si>
  <si>
    <t>Fleur Nijdam</t>
  </si>
  <si>
    <t>Anne ter Horst</t>
  </si>
  <si>
    <t>Fenne Severijns</t>
  </si>
  <si>
    <t>Susan Lodewijks</t>
  </si>
  <si>
    <t>Senna Hendrickx</t>
  </si>
  <si>
    <t>Atilla</t>
  </si>
  <si>
    <t>Hedda Stolte</t>
  </si>
  <si>
    <t>Jongens junioren D</t>
  </si>
  <si>
    <t>Phill Pols</t>
  </si>
  <si>
    <t>Gijs van Berkel</t>
  </si>
  <si>
    <t>Taro Swart</t>
  </si>
  <si>
    <t>Tom van Loon</t>
  </si>
  <si>
    <t>Cas Weijers</t>
  </si>
  <si>
    <t>Geert van Krevelen</t>
  </si>
  <si>
    <t>Julian van Jeveren</t>
  </si>
  <si>
    <t>Puck Kuypers</t>
  </si>
  <si>
    <t>Daan Verhoeven</t>
  </si>
  <si>
    <t>Max van Gijzel</t>
  </si>
  <si>
    <t>Meisjes junioren D</t>
  </si>
  <si>
    <t>Eva Nijdam</t>
  </si>
  <si>
    <t>Evelien Versmissen</t>
  </si>
  <si>
    <t>Anouk Verheyen</t>
  </si>
  <si>
    <t>Jule Roelings</t>
  </si>
  <si>
    <t>Iris Schoenmakers</t>
  </si>
  <si>
    <t>Enola Redering</t>
  </si>
  <si>
    <t>Emma Voets</t>
  </si>
  <si>
    <t>Maud Kemkes</t>
  </si>
  <si>
    <t>Gitte Frijters</t>
  </si>
  <si>
    <t>Laura Mulder</t>
  </si>
  <si>
    <t>Joëlle van Hest</t>
  </si>
  <si>
    <t>Anne Lodewijks</t>
  </si>
  <si>
    <t>Taxandria</t>
  </si>
  <si>
    <t>Jongens junioren C</t>
  </si>
  <si>
    <t>Noah Wijnings</t>
  </si>
  <si>
    <t>Sam van der Pol</t>
  </si>
  <si>
    <t>Joep Hermans</t>
  </si>
  <si>
    <t>Scott Pols</t>
  </si>
  <si>
    <t>Bob Voets</t>
  </si>
  <si>
    <t>Stijn van Nierop</t>
  </si>
  <si>
    <t>Daan van Loon</t>
  </si>
  <si>
    <t>Bohdy Wijnings</t>
  </si>
  <si>
    <t>Tim Nuijten</t>
  </si>
  <si>
    <t>Meisjes junioren C</t>
  </si>
  <si>
    <t>Elise Jocaille</t>
  </si>
  <si>
    <t>Bente Smagge</t>
  </si>
  <si>
    <t>Evi van Bladel</t>
  </si>
  <si>
    <t>Claudia Verheijen</t>
  </si>
  <si>
    <t>Natasja van Beurden</t>
  </si>
  <si>
    <t>Lonneke Westermann</t>
  </si>
  <si>
    <t>Susan Bekkers</t>
  </si>
  <si>
    <t>Totaal</t>
  </si>
  <si>
    <t>Plaats</t>
  </si>
  <si>
    <t>Vereniging</t>
  </si>
  <si>
    <t>Jongens pupillen A (1e jaars)</t>
  </si>
  <si>
    <t>Jongens pupillen A (2e jaars)</t>
  </si>
  <si>
    <t>Meisjes pupillen A (1e jaars)</t>
  </si>
  <si>
    <t>Meisjes pupillen A (2e jaars)</t>
  </si>
  <si>
    <t>Waalwijk     6 april</t>
  </si>
  <si>
    <t>Drunen 12 april</t>
  </si>
  <si>
    <t>Tilburg 31 mei</t>
  </si>
  <si>
    <t>Dongen 6 juli</t>
  </si>
  <si>
    <t>Baarle-Nassau    28 juni</t>
  </si>
  <si>
    <t>BC pupil 1</t>
  </si>
  <si>
    <t>BC pupil 2</t>
  </si>
  <si>
    <t>BC pupil 3</t>
  </si>
  <si>
    <t>A pupil 1</t>
  </si>
  <si>
    <t>A pupil 2</t>
  </si>
  <si>
    <t>A pupil 3</t>
  </si>
  <si>
    <t>Totaal BC pup</t>
  </si>
  <si>
    <t>Totaal A pup</t>
  </si>
  <si>
    <t>Eindtotaal</t>
  </si>
  <si>
    <t>D junior 1</t>
  </si>
  <si>
    <t>D junior 2</t>
  </si>
  <si>
    <t>D junior 3</t>
  </si>
  <si>
    <t>C junior 1</t>
  </si>
  <si>
    <t>C junior 2</t>
  </si>
  <si>
    <t>C junior 3</t>
  </si>
  <si>
    <t>Totaal D jun</t>
  </si>
  <si>
    <t>Totaal C jun</t>
  </si>
  <si>
    <t>Individueel klassement Regio 13 Competitie pupillen + C/D-junioren 2014</t>
  </si>
  <si>
    <t>Verenigingsklassement Regio 13 Competitie pupillen + C/D-junioren 2014</t>
  </si>
  <si>
    <t>ARR</t>
  </si>
  <si>
    <t>Anouk van Jeveren</t>
  </si>
  <si>
    <t>Willemijn Fuite</t>
  </si>
  <si>
    <t>Tristan Strooper</t>
  </si>
  <si>
    <t>Martijn Rooseboom</t>
  </si>
  <si>
    <t>Viggo Maljaars</t>
  </si>
  <si>
    <t>Max Bouma</t>
  </si>
  <si>
    <t>Femke Nooten</t>
  </si>
  <si>
    <t>Femke Sprangers</t>
  </si>
  <si>
    <t>Julie Bruers</t>
  </si>
  <si>
    <t>Jelmer Bruurmijn</t>
  </si>
  <si>
    <t>Quinn van Hedel</t>
  </si>
  <si>
    <t>Thomas van Mildert</t>
  </si>
  <si>
    <t>Merijn Verdijk</t>
  </si>
  <si>
    <t>Pepijn Wijnen</t>
  </si>
  <si>
    <t>Niek Dudok</t>
  </si>
  <si>
    <t>Colin Hoevenaar</t>
  </si>
  <si>
    <t>Milan Watzeels</t>
  </si>
  <si>
    <t>Kevin Haans</t>
  </si>
  <si>
    <t>Luc Riviera</t>
  </si>
  <si>
    <t>Arthur Heinen</t>
  </si>
  <si>
    <t>Jules Karremans</t>
  </si>
  <si>
    <t>Floris Colbers</t>
  </si>
  <si>
    <t>Maarten Rooseboom</t>
  </si>
  <si>
    <t>Sander Lans</t>
  </si>
  <si>
    <t>Tim Brok</t>
  </si>
  <si>
    <t>Loes van der Pennen</t>
  </si>
  <si>
    <t>Susan Korevaar</t>
  </si>
  <si>
    <t>Marieke Nooten</t>
  </si>
  <si>
    <t>Janne van Holland</t>
  </si>
  <si>
    <t>Floor Alessie</t>
  </si>
  <si>
    <t>Pien Korstanje</t>
  </si>
  <si>
    <t>Gitte Wilmsen</t>
  </si>
  <si>
    <t>Mila van Leeuwen</t>
  </si>
  <si>
    <t>Desiree Trommelen</t>
  </si>
  <si>
    <t>Alida Pinas</t>
  </si>
  <si>
    <t>Sanne Appels</t>
  </si>
  <si>
    <t>Madeline Aissati</t>
  </si>
  <si>
    <t>Janneke Pluimes</t>
  </si>
  <si>
    <t>Lindsey de Beer</t>
  </si>
  <si>
    <t>Jongens pupillen - Waalwijk - 06-04-2014</t>
  </si>
  <si>
    <t>Jongens pupillen - Totaal</t>
  </si>
  <si>
    <t>Meisjes pupillen - Waalwijk - 06-04-2014</t>
  </si>
  <si>
    <t>Meisjes pupillen - Totaal</t>
  </si>
  <si>
    <t>Jongens junioren - Totaal</t>
  </si>
  <si>
    <t>Meisjes junioren - Waalwijk - 06-04-2014</t>
  </si>
  <si>
    <t>Jongens junioren - Waalwijk - 06-04-2014</t>
  </si>
  <si>
    <t>Meisjes junioren - Totaal</t>
  </si>
  <si>
    <t>Jongens pupillen - Drunen - 12-04-2014</t>
  </si>
  <si>
    <t>Meisjes pupillen - Drunen - 12-04-2014</t>
  </si>
  <si>
    <t>Meisjes junioren - Drunen - 12-04-2014</t>
  </si>
  <si>
    <t>Jongens junioren - Drunen - 12-04-2014</t>
  </si>
  <si>
    <t>Joly-Eline Himpers</t>
  </si>
  <si>
    <t>Jennifer Kleiren</t>
  </si>
  <si>
    <t>Marieke Verschure</t>
  </si>
  <si>
    <t>Jongens pupillen - Tilburg - 31-05-14</t>
  </si>
  <si>
    <t>Meisjes pupillen - Tilburg - 31-05-14</t>
  </si>
  <si>
    <t>Jongens junioren - Tilburg - 31-05-14</t>
  </si>
  <si>
    <t>Meisjes junioren - Tilburg - 31-05-14</t>
  </si>
  <si>
    <t>Sven van der Wal</t>
  </si>
  <si>
    <t>Timo Timmermans</t>
  </si>
  <si>
    <t>Ysbrand van Vugt</t>
  </si>
  <si>
    <t>Matthijs Slangen</t>
  </si>
  <si>
    <t>Kevin van Loon</t>
  </si>
  <si>
    <t>Mathijs van Os</t>
  </si>
  <si>
    <t>Michiel Fuite</t>
  </si>
  <si>
    <t>Milena Weber</t>
  </si>
  <si>
    <t>Iris Verschure</t>
  </si>
  <si>
    <t>Tessa de Jong</t>
  </si>
  <si>
    <t>Raoul van Heel</t>
  </si>
  <si>
    <t>Jongens pupillen - Dongen - 06-07-14</t>
  </si>
  <si>
    <t>Jongens pupillen - Baarle-Nassau - 28-06-14</t>
  </si>
  <si>
    <t>Meisjes pupillen - Dongen - 06-07-14</t>
  </si>
  <si>
    <t>Meisjes pupillen - Baarle-Nassau - 28-06-14</t>
  </si>
  <si>
    <t>Jongens junioren - Dongen - 06-07-14</t>
  </si>
  <si>
    <t>Jongens junioren - Baarle-Nassau - 28-06-14</t>
  </si>
  <si>
    <t>Meisjes junioren - Dongen - 06-07-14</t>
  </si>
  <si>
    <t>Meisjes junioren - Baarle-Nassau - 28-06-14</t>
  </si>
  <si>
    <t>Individueel klassement</t>
  </si>
  <si>
    <t>Verenigingsklassement</t>
  </si>
  <si>
    <t>*</t>
  </si>
  <si>
    <t xml:space="preserve">Wanneer een naam van een atleet niet in de lijst staat, dan niks invullen. </t>
  </si>
  <si>
    <t>Alle atleten die nog kans maken in het eindklassement staan nog in de lijst. (iedereen die deel heeft genomen aan 2 wedstrijd of meer)</t>
  </si>
  <si>
    <t>Het eindtotaal wordt automatisch berekend (beste 3 puntentotalen).</t>
  </si>
  <si>
    <t>Sorteer alle kolommen op kolom L "Totaal" van groot naar klein.</t>
  </si>
  <si>
    <t>LET OP: Er kunnen nog atleten in het eindklassement zitten die maar deel hebben genomen aan 2 wedstrijden. VERWIJDER DEZE.</t>
  </si>
  <si>
    <t>Kijk goed of de nummering nog klopt (1 t/m …) als je atleten verwijderd.</t>
  </si>
  <si>
    <t>Kolommen J, K en L zijn verborgen (deze kolommen berekenen het eindtotaal). Pas goed op dat je deze kolommen met rust laat.</t>
  </si>
  <si>
    <t>Het eindklassement kan opgemaakt worden.</t>
  </si>
  <si>
    <t>Kopieer de uitslag van de Atledo wedstrijd in een los Excel bestand zodat je kan klooien znder dat je de uitslag verprutst.</t>
  </si>
  <si>
    <t>Er zijn 4 klassementen, Jongens Pupillen, Meisjes Pupillen, Jongens Junioren, Meisjes Junioren.</t>
  </si>
  <si>
    <t>Zet alle jongens mini/C/B pupillen bij elkaar en sorteer op eindscore van groot naar klein.</t>
  </si>
  <si>
    <t>Vul puntentotaal van atleet van Atledo wedstrijd in achter zijn/haar naam onder kolom H "Dongen 06 juli". LET OP: Atleten van buiten Regio 13 tellen WEL mee!</t>
  </si>
  <si>
    <t>Verwijder alle atleten die NIET uit Regio 13 komen, zij tellen NIET mee in het verenigingsklassement</t>
  </si>
  <si>
    <t>Er zijn 9 verenigingen in Regio 13 die meetellen (ACW'66, Atledo, ARR, Attila, DAK, Gloria, Scorpio, Spiridon, Taxandria)</t>
  </si>
  <si>
    <t>Puntentelling loopt van 27, 26, 25 punten tot aan 1 punt.</t>
  </si>
  <si>
    <t>Geef de beste atleet 27 punten, de tweede atleet 26 punten en zo verder naar onderen. LET OP: De beste 3 atleten per vereniging tellen mee, de vierde atleet van een vereniging krijgt GEEN punten.</t>
  </si>
  <si>
    <t>Vul de punten van elke vereniging in het tabblad "Vereniging" bij de wedstrijd van Atledo (kolommen L t/m U)</t>
  </si>
  <si>
    <t>Punten worden automatisch berekend in het totaal klassement (kolommen A t/m J)</t>
  </si>
  <si>
    <t>Doe hetzelfde bij de MEISJES mini/C/B-pupillen</t>
  </si>
  <si>
    <t>Doe hetzelfde bij de A-pupillen jongens en meisjes, combineer 1e jaars A-pupillen en 2e jaars met elkaar.</t>
  </si>
  <si>
    <t>Doe hetzelfde bij de de C/D-junioren, jongens en meisjes.</t>
  </si>
  <si>
    <t>JPC</t>
  </si>
  <si>
    <t>Uitslag 2014.xlsm</t>
  </si>
  <si>
    <t>row</t>
  </si>
  <si>
    <t>col</t>
  </si>
  <si>
    <t>MPC</t>
  </si>
  <si>
    <t>JPB</t>
  </si>
  <si>
    <t>MPB</t>
  </si>
  <si>
    <t>JPA1</t>
  </si>
  <si>
    <t>JPA2</t>
  </si>
  <si>
    <t>MPA1</t>
  </si>
  <si>
    <t>MPA2</t>
  </si>
  <si>
    <t>JJD</t>
  </si>
  <si>
    <t>MJD</t>
  </si>
  <si>
    <t>JJC</t>
  </si>
  <si>
    <t>MJC</t>
  </si>
  <si>
    <t>Ranking 2014.xlsm</t>
  </si>
  <si>
    <t>ACW</t>
  </si>
  <si>
    <t>MPCB</t>
  </si>
  <si>
    <t>JPCB</t>
  </si>
  <si>
    <t>MPA</t>
  </si>
  <si>
    <t>JPA</t>
  </si>
  <si>
    <t/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</si>
</sst>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3" fillId="0" borderId="0" xfId="54" applyFont="1">
      <alignment/>
      <protection/>
    </xf>
    <xf numFmtId="0" fontId="2" fillId="0" borderId="10" xfId="54" applyFont="1" applyFill="1" applyBorder="1">
      <alignment/>
      <protection/>
    </xf>
    <xf numFmtId="0" fontId="2" fillId="0" borderId="11" xfId="54" applyFont="1" applyBorder="1">
      <alignment/>
      <protection/>
    </xf>
    <xf numFmtId="0" fontId="3" fillId="33" borderId="11" xfId="54" applyFont="1" applyFill="1" applyBorder="1">
      <alignment/>
      <protection/>
    </xf>
    <xf numFmtId="0" fontId="3" fillId="33" borderId="12" xfId="54" applyFont="1" applyFill="1" applyBorder="1" applyAlignment="1">
      <alignment horizontal="center"/>
      <protection/>
    </xf>
    <xf numFmtId="0" fontId="3" fillId="33" borderId="13" xfId="54" applyFont="1" applyFill="1" applyBorder="1" applyAlignment="1">
      <alignment horizontal="center"/>
      <protection/>
    </xf>
    <xf numFmtId="0" fontId="44" fillId="0" borderId="0" xfId="0" applyFont="1" applyAlignment="1">
      <alignment/>
    </xf>
    <xf numFmtId="0" fontId="2" fillId="0" borderId="0" xfId="54" applyFont="1">
      <alignment/>
      <protection/>
    </xf>
    <xf numFmtId="0" fontId="2" fillId="0" borderId="12" xfId="54" applyFont="1" applyBorder="1">
      <alignment/>
      <protection/>
    </xf>
    <xf numFmtId="0" fontId="2" fillId="0" borderId="12" xfId="54" applyFont="1" applyBorder="1" applyAlignment="1">
      <alignment horizontal="center"/>
      <protection/>
    </xf>
    <xf numFmtId="0" fontId="2" fillId="0" borderId="14" xfId="54" applyFont="1" applyBorder="1">
      <alignment/>
      <protection/>
    </xf>
    <xf numFmtId="0" fontId="2" fillId="0" borderId="14" xfId="54" applyFont="1" applyBorder="1" applyAlignment="1">
      <alignment horizontal="center"/>
      <protection/>
    </xf>
    <xf numFmtId="0" fontId="2" fillId="0" borderId="15" xfId="54" applyFont="1" applyFill="1" applyBorder="1" applyAlignment="1">
      <alignment horizontal="center"/>
      <protection/>
    </xf>
    <xf numFmtId="0" fontId="2" fillId="0" borderId="16" xfId="54" applyFont="1" applyFill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7" xfId="54" applyFont="1" applyFill="1" applyBorder="1">
      <alignment/>
      <protection/>
    </xf>
    <xf numFmtId="0" fontId="2" fillId="0" borderId="18" xfId="54" applyFont="1" applyFill="1" applyBorder="1" applyAlignment="1">
      <alignment horizontal="center"/>
      <protection/>
    </xf>
    <xf numFmtId="0" fontId="2" fillId="0" borderId="19" xfId="54" applyFont="1" applyFill="1" applyBorder="1" applyAlignment="1">
      <alignment horizontal="center"/>
      <protection/>
    </xf>
    <xf numFmtId="0" fontId="44" fillId="0" borderId="0" xfId="0" applyFont="1" applyAlignment="1">
      <alignment horizontal="center"/>
    </xf>
    <xf numFmtId="0" fontId="2" fillId="0" borderId="0" xfId="54" applyFont="1" applyAlignment="1">
      <alignment horizontal="center"/>
      <protection/>
    </xf>
    <xf numFmtId="0" fontId="4" fillId="0" borderId="0" xfId="54" applyFont="1">
      <alignment/>
      <protection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2" fillId="0" borderId="0" xfId="0" applyFont="1" applyBorder="1" applyAlignment="1" applyProtection="1">
      <alignment horizontal="left" vertical="center"/>
      <protection locked="0"/>
    </xf>
    <xf numFmtId="0" fontId="43" fillId="0" borderId="0" xfId="0" applyFont="1" applyBorder="1" applyAlignment="1" applyProtection="1">
      <alignment horizontal="left"/>
      <protection locked="0"/>
    </xf>
    <xf numFmtId="0" fontId="45" fillId="0" borderId="0" xfId="0" applyFont="1" applyBorder="1" applyAlignment="1" applyProtection="1">
      <alignment horizontal="left"/>
      <protection locked="0"/>
    </xf>
    <xf numFmtId="0" fontId="43" fillId="0" borderId="0" xfId="0" applyFont="1" applyBorder="1" applyAlignment="1" applyProtection="1">
      <alignment horizontal="center"/>
      <protection locked="0"/>
    </xf>
    <xf numFmtId="0" fontId="45" fillId="0" borderId="0" xfId="0" applyFont="1" applyBorder="1" applyAlignment="1" applyProtection="1">
      <alignment horizontal="left" vertical="center"/>
      <protection locked="0"/>
    </xf>
    <xf numFmtId="0" fontId="46" fillId="0" borderId="0" xfId="0" applyFont="1" applyBorder="1" applyAlignment="1" applyProtection="1">
      <alignment horizontal="left" vertical="center"/>
      <protection locked="0"/>
    </xf>
    <xf numFmtId="0" fontId="45" fillId="0" borderId="0" xfId="0" applyFont="1" applyBorder="1" applyAlignment="1" applyProtection="1">
      <alignment horizontal="center" wrapText="1"/>
      <protection locked="0"/>
    </xf>
    <xf numFmtId="0" fontId="45" fillId="0" borderId="0" xfId="0" applyFont="1" applyBorder="1" applyAlignment="1" applyProtection="1">
      <alignment horizontal="left" wrapText="1"/>
      <protection locked="0"/>
    </xf>
    <xf numFmtId="0" fontId="45" fillId="0" borderId="0" xfId="0" applyFont="1" applyBorder="1" applyAlignment="1" applyProtection="1">
      <alignment horizontal="center"/>
      <protection locked="0"/>
    </xf>
    <xf numFmtId="0" fontId="43" fillId="0" borderId="0" xfId="0" applyFont="1" applyAlignment="1" applyProtection="1">
      <alignment/>
      <protection locked="0"/>
    </xf>
    <xf numFmtId="0" fontId="43" fillId="0" borderId="0" xfId="0" applyFont="1" applyBorder="1" applyAlignment="1" applyProtection="1">
      <alignment horizontal="left" vertical="center" wrapText="1"/>
      <protection locked="0"/>
    </xf>
    <xf numFmtId="0" fontId="43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3" fillId="0" borderId="0" xfId="0" applyFont="1" applyBorder="1" applyAlignment="1" applyProtection="1">
      <alignment/>
      <protection locked="0"/>
    </xf>
    <xf numFmtId="0" fontId="43" fillId="0" borderId="0" xfId="0" applyFont="1" applyAlignment="1" applyProtection="1">
      <alignment horizontal="center"/>
      <protection locked="0"/>
    </xf>
    <xf numFmtId="0" fontId="43" fillId="34" borderId="0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2" fillId="34" borderId="12" xfId="54" applyFont="1" applyFill="1" applyBorder="1" applyAlignment="1">
      <alignment horizontal="center"/>
      <protection/>
    </xf>
    <xf numFmtId="0" fontId="2" fillId="34" borderId="12" xfId="54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8"/>
  <sheetViews>
    <sheetView tabSelected="1" zoomScalePageLayoutView="0" workbookViewId="0" topLeftCell="A1">
      <selection activeCell="Q77" sqref="Q77"/>
    </sheetView>
  </sheetViews>
  <sheetFormatPr defaultColWidth="9.140625" defaultRowHeight="12" customHeight="1"/>
  <cols>
    <col min="1" max="1" width="6.7109375" style="30" customWidth="1"/>
    <col min="2" max="2" width="19.7109375" style="30" bestFit="1" customWidth="1"/>
    <col min="3" max="3" width="13.00390625" style="30" customWidth="1"/>
    <col min="4" max="4" width="11.7109375" style="32" customWidth="1"/>
    <col min="5" max="6" width="9.57421875" style="32" customWidth="1"/>
    <col min="7" max="7" width="14.00390625" style="32" customWidth="1"/>
    <col min="8" max="8" width="9.140625" style="32" customWidth="1"/>
    <col min="9" max="11" width="9.140625" style="32" hidden="1" customWidth="1"/>
    <col min="12" max="12" width="8.140625" style="32" customWidth="1"/>
    <col min="13" max="13" width="0" style="32" hidden="1" customWidth="1"/>
    <col min="14" max="14" width="9.140625" style="30" hidden="1" customWidth="1"/>
    <col min="15" max="15" width="6.00390625" style="30" customWidth="1"/>
    <col min="16" max="16" width="11.57421875" style="2" customWidth="1"/>
    <col min="17" max="17" width="24.28125" style="3" customWidth="1"/>
    <col min="18" max="19" width="24.8515625" style="3" customWidth="1"/>
    <col min="20" max="20" width="19.140625" style="3" customWidth="1"/>
    <col min="21" max="25" width="4.7109375" style="3" customWidth="1"/>
    <col min="26" max="16384" width="9.140625" style="3" customWidth="1"/>
  </cols>
  <sheetData>
    <row r="1" spans="1:23" ht="18">
      <c r="A1" s="29" t="s">
        <v>194</v>
      </c>
      <c r="C1" s="31"/>
      <c r="T1" s="45" t="s">
        <v>299</v>
      </c>
      <c r="U1" s="3">
        <v>9</v>
      </c>
      <c r="V1" s="3">
        <v>3</v>
      </c>
      <c r="W1" s="3">
        <v>18</v>
      </c>
    </row>
    <row r="2" spans="1:22" ht="12" customHeight="1">
      <c r="A2" s="33"/>
      <c r="C2" s="31"/>
      <c r="U2" s="3" t="s">
        <v>300</v>
      </c>
      <c r="V2" s="3" t="s">
        <v>301</v>
      </c>
    </row>
    <row r="3" spans="1:20" ht="15.75">
      <c r="A3" s="34" t="s">
        <v>0</v>
      </c>
      <c r="T3" s="2" t="s">
        <v>298</v>
      </c>
    </row>
    <row r="4" spans="1:20" ht="27.75" customHeight="1">
      <c r="A4" s="35" t="s">
        <v>166</v>
      </c>
      <c r="B4" s="36" t="s">
        <v>1</v>
      </c>
      <c r="C4" s="36" t="s">
        <v>167</v>
      </c>
      <c r="D4" s="35" t="s">
        <v>172</v>
      </c>
      <c r="E4" s="35" t="s">
        <v>173</v>
      </c>
      <c r="F4" s="35" t="s">
        <v>174</v>
      </c>
      <c r="G4" s="35" t="s">
        <v>176</v>
      </c>
      <c r="H4" s="35" t="s">
        <v>175</v>
      </c>
      <c r="I4" s="35"/>
      <c r="J4" s="35"/>
      <c r="K4" s="35"/>
      <c r="L4" s="37" t="s">
        <v>165</v>
      </c>
      <c r="M4" s="37"/>
      <c r="T4" s="3" t="str">
        <f>T3</f>
        <v>JPC</v>
      </c>
    </row>
    <row r="5" spans="1:20" ht="12.75">
      <c r="A5" s="38">
        <f aca="true" t="shared" si="0" ref="A5:A25">_xlfn.IFERROR(N5,"")</f>
        <v>1</v>
      </c>
      <c r="B5" s="39" t="s">
        <v>199</v>
      </c>
      <c r="C5" s="39" t="s">
        <v>19</v>
      </c>
      <c r="D5" s="32">
        <v>0</v>
      </c>
      <c r="E5" s="32">
        <v>983</v>
      </c>
      <c r="F5" s="32">
        <v>0</v>
      </c>
      <c r="G5" s="32">
        <v>1045</v>
      </c>
      <c r="H5" s="32">
        <v>1327</v>
      </c>
      <c r="I5" s="32">
        <f aca="true" t="shared" si="1" ref="I5:I25">LARGE(D5:H5,1)</f>
        <v>1327</v>
      </c>
      <c r="J5" s="32">
        <f aca="true" t="shared" si="2" ref="J5:J25">LARGE(D5:H5,2)</f>
        <v>1045</v>
      </c>
      <c r="K5" s="32">
        <f aca="true" t="shared" si="3" ref="K5:K25">LARGE(D5:H5,3)</f>
        <v>983</v>
      </c>
      <c r="L5" s="32">
        <f aca="true" t="shared" si="4" ref="L5:L25">SUM(I5:K5)</f>
        <v>3355</v>
      </c>
      <c r="M5" s="32">
        <f>IF(COUNTIF(I5:K5,"&gt;"&amp;0)&gt;2,L5,"")</f>
        <v>3355</v>
      </c>
      <c r="N5" s="38">
        <f>RANK(M5,$M$5:$M$25)</f>
        <v>1</v>
      </c>
      <c r="P5" s="2">
        <f aca="true" ca="1" t="shared" si="5" ref="P5:P68">_xlfn.IFERROR(IF(B5&lt;&gt;"",INDEX(OFFSET(INDIRECT(ADDRESS($U$1,$W$1,1,1,CONCATENATE("[",$T$1,"]",$T5))),0,0,57),MATCH($B5,OFFSET(INDIRECT(ADDRESS($U$1,$V$1,1,1,CONCATENATE("[",$T$1,"]",$T5))),0,0,57),0)),""),"")</f>
      </c>
      <c r="R5" s="26"/>
      <c r="T5" s="3" t="str">
        <f aca="true" t="shared" si="6" ref="T5:T26">T4</f>
        <v>JPC</v>
      </c>
    </row>
    <row r="6" spans="1:20" ht="12" customHeight="1">
      <c r="A6" s="38">
        <f t="shared" si="0"/>
        <v>2</v>
      </c>
      <c r="B6" s="39" t="s">
        <v>8</v>
      </c>
      <c r="C6" s="39" t="s">
        <v>7</v>
      </c>
      <c r="D6" s="40">
        <v>868</v>
      </c>
      <c r="E6" s="32">
        <v>839</v>
      </c>
      <c r="F6" s="41">
        <v>1055</v>
      </c>
      <c r="G6" s="32">
        <v>835</v>
      </c>
      <c r="H6" s="32">
        <v>1184</v>
      </c>
      <c r="I6" s="32">
        <f t="shared" si="1"/>
        <v>1184</v>
      </c>
      <c r="J6" s="32">
        <f t="shared" si="2"/>
        <v>1055</v>
      </c>
      <c r="K6" s="32">
        <f t="shared" si="3"/>
        <v>868</v>
      </c>
      <c r="L6" s="32">
        <f t="shared" si="4"/>
        <v>3107</v>
      </c>
      <c r="M6" s="32">
        <f aca="true" t="shared" si="7" ref="M6:M69">IF(COUNTIF(I6:K6,"&gt;"&amp;0)&gt;2,L6,"")</f>
        <v>3107</v>
      </c>
      <c r="N6" s="38">
        <f aca="true" t="shared" si="8" ref="N6:N25">RANK(M6,$M$5:$M$25)</f>
        <v>2</v>
      </c>
      <c r="P6" s="2">
        <f ca="1" t="shared" si="5"/>
      </c>
      <c r="R6" s="26"/>
      <c r="T6" s="3" t="str">
        <f t="shared" si="6"/>
        <v>JPC</v>
      </c>
    </row>
    <row r="7" spans="1:20" ht="12" customHeight="1">
      <c r="A7" s="38">
        <f t="shared" si="0"/>
        <v>3</v>
      </c>
      <c r="B7" s="39" t="s">
        <v>6</v>
      </c>
      <c r="C7" s="39" t="s">
        <v>7</v>
      </c>
      <c r="D7" s="40">
        <v>882</v>
      </c>
      <c r="E7" s="32">
        <v>828</v>
      </c>
      <c r="F7" s="41">
        <v>1116</v>
      </c>
      <c r="G7" s="32">
        <v>872</v>
      </c>
      <c r="H7" s="32">
        <v>970</v>
      </c>
      <c r="I7" s="32">
        <f t="shared" si="1"/>
        <v>1116</v>
      </c>
      <c r="J7" s="32">
        <f t="shared" si="2"/>
        <v>970</v>
      </c>
      <c r="K7" s="32">
        <f t="shared" si="3"/>
        <v>882</v>
      </c>
      <c r="L7" s="32">
        <f t="shared" si="4"/>
        <v>2968</v>
      </c>
      <c r="M7" s="32">
        <f t="shared" si="7"/>
        <v>2968</v>
      </c>
      <c r="N7" s="38">
        <f t="shared" si="8"/>
        <v>3</v>
      </c>
      <c r="P7" s="2">
        <f ca="1" t="shared" si="5"/>
      </c>
      <c r="R7" s="26"/>
      <c r="T7" s="3" t="str">
        <f t="shared" si="6"/>
        <v>JPC</v>
      </c>
    </row>
    <row r="8" spans="1:20" ht="12" customHeight="1">
      <c r="A8" s="38">
        <f t="shared" si="0"/>
        <v>4</v>
      </c>
      <c r="B8" s="39" t="s">
        <v>11</v>
      </c>
      <c r="C8" s="39" t="s">
        <v>5</v>
      </c>
      <c r="D8" s="40">
        <v>818</v>
      </c>
      <c r="E8" s="32">
        <v>697</v>
      </c>
      <c r="F8" s="41">
        <v>1061</v>
      </c>
      <c r="G8" s="32">
        <v>830</v>
      </c>
      <c r="H8" s="32">
        <v>1027</v>
      </c>
      <c r="I8" s="32">
        <f t="shared" si="1"/>
        <v>1061</v>
      </c>
      <c r="J8" s="32">
        <f t="shared" si="2"/>
        <v>1027</v>
      </c>
      <c r="K8" s="32">
        <f t="shared" si="3"/>
        <v>830</v>
      </c>
      <c r="L8" s="32">
        <f t="shared" si="4"/>
        <v>2918</v>
      </c>
      <c r="M8" s="32">
        <f t="shared" si="7"/>
        <v>2918</v>
      </c>
      <c r="N8" s="38">
        <f t="shared" si="8"/>
        <v>4</v>
      </c>
      <c r="P8" s="2">
        <f ca="1" t="shared" si="5"/>
      </c>
      <c r="R8" s="26"/>
      <c r="T8" s="3" t="str">
        <f t="shared" si="6"/>
        <v>JPC</v>
      </c>
    </row>
    <row r="9" spans="1:20" ht="12" customHeight="1">
      <c r="A9" s="38">
        <f t="shared" si="0"/>
        <v>5</v>
      </c>
      <c r="B9" s="39" t="s">
        <v>4</v>
      </c>
      <c r="C9" s="39" t="s">
        <v>5</v>
      </c>
      <c r="D9" s="40">
        <v>917</v>
      </c>
      <c r="E9" s="32">
        <v>801</v>
      </c>
      <c r="F9" s="32">
        <v>0</v>
      </c>
      <c r="G9" s="32">
        <v>892</v>
      </c>
      <c r="H9" s="32">
        <v>1084</v>
      </c>
      <c r="I9" s="32">
        <f t="shared" si="1"/>
        <v>1084</v>
      </c>
      <c r="J9" s="32">
        <f t="shared" si="2"/>
        <v>917</v>
      </c>
      <c r="K9" s="32">
        <f t="shared" si="3"/>
        <v>892</v>
      </c>
      <c r="L9" s="32">
        <f t="shared" si="4"/>
        <v>2893</v>
      </c>
      <c r="M9" s="32">
        <f t="shared" si="7"/>
        <v>2893</v>
      </c>
      <c r="N9" s="38">
        <f t="shared" si="8"/>
        <v>5</v>
      </c>
      <c r="P9" s="2">
        <f ca="1" t="shared" si="5"/>
      </c>
      <c r="R9" s="26"/>
      <c r="T9" s="3" t="str">
        <f t="shared" si="6"/>
        <v>JPC</v>
      </c>
    </row>
    <row r="10" spans="1:20" ht="12" customHeight="1">
      <c r="A10" s="38">
        <f t="shared" si="0"/>
        <v>6</v>
      </c>
      <c r="B10" s="39" t="s">
        <v>3</v>
      </c>
      <c r="C10" s="39" t="s">
        <v>2</v>
      </c>
      <c r="D10" s="40">
        <v>921</v>
      </c>
      <c r="E10" s="32">
        <v>0</v>
      </c>
      <c r="F10" s="32">
        <v>0</v>
      </c>
      <c r="G10" s="32">
        <v>905</v>
      </c>
      <c r="H10" s="32">
        <v>1041</v>
      </c>
      <c r="I10" s="32">
        <f t="shared" si="1"/>
        <v>1041</v>
      </c>
      <c r="J10" s="32">
        <f t="shared" si="2"/>
        <v>921</v>
      </c>
      <c r="K10" s="32">
        <f t="shared" si="3"/>
        <v>905</v>
      </c>
      <c r="L10" s="32">
        <f t="shared" si="4"/>
        <v>2867</v>
      </c>
      <c r="M10" s="32">
        <f t="shared" si="7"/>
        <v>2867</v>
      </c>
      <c r="N10" s="38">
        <f t="shared" si="8"/>
        <v>6</v>
      </c>
      <c r="P10" s="2">
        <f ca="1" t="shared" si="5"/>
      </c>
      <c r="R10" s="26"/>
      <c r="T10" s="3" t="str">
        <f t="shared" si="6"/>
        <v>JPC</v>
      </c>
    </row>
    <row r="11" spans="1:20" ht="12" customHeight="1">
      <c r="A11" s="38">
        <f t="shared" si="0"/>
        <v>7</v>
      </c>
      <c r="B11" s="39" t="s">
        <v>9</v>
      </c>
      <c r="C11" s="39" t="s">
        <v>10</v>
      </c>
      <c r="D11" s="40">
        <v>856</v>
      </c>
      <c r="E11" s="32">
        <v>0</v>
      </c>
      <c r="F11" s="41">
        <v>1096</v>
      </c>
      <c r="G11" s="32">
        <v>0</v>
      </c>
      <c r="H11" s="32">
        <v>913</v>
      </c>
      <c r="I11" s="32">
        <f t="shared" si="1"/>
        <v>1096</v>
      </c>
      <c r="J11" s="32">
        <f t="shared" si="2"/>
        <v>913</v>
      </c>
      <c r="K11" s="32">
        <f t="shared" si="3"/>
        <v>856</v>
      </c>
      <c r="L11" s="32">
        <f t="shared" si="4"/>
        <v>2865</v>
      </c>
      <c r="M11" s="32">
        <f t="shared" si="7"/>
        <v>2865</v>
      </c>
      <c r="N11" s="38">
        <f t="shared" si="8"/>
        <v>7</v>
      </c>
      <c r="P11" s="2">
        <f ca="1" t="shared" si="5"/>
      </c>
      <c r="R11" s="26"/>
      <c r="T11" s="3" t="str">
        <f t="shared" si="6"/>
        <v>JPC</v>
      </c>
    </row>
    <row r="12" spans="1:20" ht="12" customHeight="1">
      <c r="A12" s="38">
        <f t="shared" si="0"/>
        <v>8</v>
      </c>
      <c r="B12" s="39" t="s">
        <v>12</v>
      </c>
      <c r="C12" s="39" t="s">
        <v>39</v>
      </c>
      <c r="D12" s="40">
        <v>808</v>
      </c>
      <c r="E12" s="32">
        <v>637</v>
      </c>
      <c r="F12" s="41">
        <v>977</v>
      </c>
      <c r="G12" s="32">
        <v>717</v>
      </c>
      <c r="H12" s="32">
        <v>1032</v>
      </c>
      <c r="I12" s="32">
        <f t="shared" si="1"/>
        <v>1032</v>
      </c>
      <c r="J12" s="32">
        <f t="shared" si="2"/>
        <v>977</v>
      </c>
      <c r="K12" s="32">
        <f t="shared" si="3"/>
        <v>808</v>
      </c>
      <c r="L12" s="32">
        <f t="shared" si="4"/>
        <v>2817</v>
      </c>
      <c r="M12" s="32">
        <f t="shared" si="7"/>
        <v>2817</v>
      </c>
      <c r="N12" s="38">
        <f t="shared" si="8"/>
        <v>8</v>
      </c>
      <c r="P12" s="2">
        <f ca="1" t="shared" si="5"/>
      </c>
      <c r="R12" s="26"/>
      <c r="T12" s="3" t="str">
        <f t="shared" si="6"/>
        <v>JPC</v>
      </c>
    </row>
    <row r="13" spans="1:20" ht="12" customHeight="1">
      <c r="A13" s="38">
        <f t="shared" si="0"/>
        <v>9</v>
      </c>
      <c r="B13" s="39" t="s">
        <v>201</v>
      </c>
      <c r="C13" s="39" t="s">
        <v>5</v>
      </c>
      <c r="D13" s="32">
        <v>0</v>
      </c>
      <c r="E13" s="32">
        <v>651</v>
      </c>
      <c r="F13" s="32">
        <v>0</v>
      </c>
      <c r="G13" s="32">
        <v>913</v>
      </c>
      <c r="H13" s="32">
        <v>1102</v>
      </c>
      <c r="I13" s="32">
        <f t="shared" si="1"/>
        <v>1102</v>
      </c>
      <c r="J13" s="32">
        <f t="shared" si="2"/>
        <v>913</v>
      </c>
      <c r="K13" s="32">
        <f t="shared" si="3"/>
        <v>651</v>
      </c>
      <c r="L13" s="32">
        <f t="shared" si="4"/>
        <v>2666</v>
      </c>
      <c r="M13" s="32">
        <f t="shared" si="7"/>
        <v>2666</v>
      </c>
      <c r="N13" s="38">
        <f t="shared" si="8"/>
        <v>9</v>
      </c>
      <c r="P13" s="2">
        <f ca="1" t="shared" si="5"/>
      </c>
      <c r="R13" s="26"/>
      <c r="T13" s="3" t="str">
        <f t="shared" si="6"/>
        <v>JPC</v>
      </c>
    </row>
    <row r="14" spans="1:20" ht="12" customHeight="1">
      <c r="A14" s="38">
        <f t="shared" si="0"/>
        <v>10</v>
      </c>
      <c r="B14" s="39" t="s">
        <v>13</v>
      </c>
      <c r="C14" s="39" t="s">
        <v>5</v>
      </c>
      <c r="D14" s="40">
        <v>722</v>
      </c>
      <c r="E14" s="32">
        <v>0</v>
      </c>
      <c r="F14" s="41">
        <v>840</v>
      </c>
      <c r="G14" s="32">
        <v>626</v>
      </c>
      <c r="H14" s="32">
        <v>1017</v>
      </c>
      <c r="I14" s="32">
        <f t="shared" si="1"/>
        <v>1017</v>
      </c>
      <c r="J14" s="32">
        <f t="shared" si="2"/>
        <v>840</v>
      </c>
      <c r="K14" s="32">
        <f t="shared" si="3"/>
        <v>722</v>
      </c>
      <c r="L14" s="32">
        <f t="shared" si="4"/>
        <v>2579</v>
      </c>
      <c r="M14" s="32">
        <f t="shared" si="7"/>
        <v>2579</v>
      </c>
      <c r="N14" s="38">
        <f t="shared" si="8"/>
        <v>10</v>
      </c>
      <c r="P14" s="2">
        <f ca="1" t="shared" si="5"/>
      </c>
      <c r="R14" s="26"/>
      <c r="T14" s="3" t="str">
        <f t="shared" si="6"/>
        <v>JPC</v>
      </c>
    </row>
    <row r="15" spans="1:20" ht="12" customHeight="1">
      <c r="A15" s="38">
        <f t="shared" si="0"/>
        <v>11</v>
      </c>
      <c r="B15" s="39" t="s">
        <v>200</v>
      </c>
      <c r="C15" s="39" t="s">
        <v>5</v>
      </c>
      <c r="D15" s="32">
        <v>0</v>
      </c>
      <c r="E15" s="32">
        <v>759</v>
      </c>
      <c r="F15" s="41">
        <v>848</v>
      </c>
      <c r="G15" s="32">
        <v>864</v>
      </c>
      <c r="H15" s="32">
        <v>811</v>
      </c>
      <c r="I15" s="32">
        <f t="shared" si="1"/>
        <v>864</v>
      </c>
      <c r="J15" s="32">
        <f t="shared" si="2"/>
        <v>848</v>
      </c>
      <c r="K15" s="32">
        <f t="shared" si="3"/>
        <v>811</v>
      </c>
      <c r="L15" s="32">
        <f t="shared" si="4"/>
        <v>2523</v>
      </c>
      <c r="M15" s="32">
        <f t="shared" si="7"/>
        <v>2523</v>
      </c>
      <c r="N15" s="38">
        <f t="shared" si="8"/>
        <v>11</v>
      </c>
      <c r="P15" s="2">
        <f ca="1" t="shared" si="5"/>
      </c>
      <c r="R15" s="26"/>
      <c r="T15" s="3" t="str">
        <f t="shared" si="6"/>
        <v>JPC</v>
      </c>
    </row>
    <row r="16" spans="1:20" ht="12" customHeight="1">
      <c r="A16" s="38">
        <f t="shared" si="0"/>
        <v>12</v>
      </c>
      <c r="B16" s="39" t="s">
        <v>14</v>
      </c>
      <c r="C16" s="39" t="s">
        <v>5</v>
      </c>
      <c r="D16" s="40">
        <v>690</v>
      </c>
      <c r="E16" s="32">
        <v>645</v>
      </c>
      <c r="F16" s="41">
        <v>850</v>
      </c>
      <c r="G16" s="32">
        <v>667</v>
      </c>
      <c r="H16" s="32">
        <v>814</v>
      </c>
      <c r="I16" s="32">
        <f t="shared" si="1"/>
        <v>850</v>
      </c>
      <c r="J16" s="32">
        <f t="shared" si="2"/>
        <v>814</v>
      </c>
      <c r="K16" s="32">
        <f t="shared" si="3"/>
        <v>690</v>
      </c>
      <c r="L16" s="32">
        <f t="shared" si="4"/>
        <v>2354</v>
      </c>
      <c r="M16" s="32">
        <f t="shared" si="7"/>
        <v>2354</v>
      </c>
      <c r="N16" s="38">
        <f t="shared" si="8"/>
        <v>12</v>
      </c>
      <c r="P16" s="2">
        <f ca="1" t="shared" si="5"/>
      </c>
      <c r="R16" s="26"/>
      <c r="T16" s="3" t="str">
        <f t="shared" si="6"/>
        <v>JPC</v>
      </c>
    </row>
    <row r="17" spans="1:20" ht="12" customHeight="1">
      <c r="A17" s="38">
        <f t="shared" si="0"/>
        <v>13</v>
      </c>
      <c r="B17" s="39" t="s">
        <v>18</v>
      </c>
      <c r="C17" s="39" t="s">
        <v>19</v>
      </c>
      <c r="D17" s="40">
        <v>567</v>
      </c>
      <c r="E17" s="32">
        <v>471</v>
      </c>
      <c r="F17" s="41">
        <v>748</v>
      </c>
      <c r="G17" s="32">
        <v>632</v>
      </c>
      <c r="H17" s="32">
        <v>868</v>
      </c>
      <c r="I17" s="32">
        <f t="shared" si="1"/>
        <v>868</v>
      </c>
      <c r="J17" s="32">
        <f t="shared" si="2"/>
        <v>748</v>
      </c>
      <c r="K17" s="32">
        <f t="shared" si="3"/>
        <v>632</v>
      </c>
      <c r="L17" s="32">
        <f t="shared" si="4"/>
        <v>2248</v>
      </c>
      <c r="M17" s="32">
        <f t="shared" si="7"/>
        <v>2248</v>
      </c>
      <c r="N17" s="38">
        <f t="shared" si="8"/>
        <v>13</v>
      </c>
      <c r="P17" s="2">
        <f ca="1" t="shared" si="5"/>
      </c>
      <c r="R17" s="26"/>
      <c r="T17" s="3" t="str">
        <f t="shared" si="6"/>
        <v>JPC</v>
      </c>
    </row>
    <row r="18" spans="1:20" ht="12" customHeight="1">
      <c r="A18" s="38">
        <f t="shared" si="0"/>
        <v>14</v>
      </c>
      <c r="B18" s="42" t="s">
        <v>261</v>
      </c>
      <c r="C18" s="42" t="s">
        <v>146</v>
      </c>
      <c r="D18" s="32">
        <v>0</v>
      </c>
      <c r="E18" s="32">
        <v>0</v>
      </c>
      <c r="F18" s="41">
        <v>772</v>
      </c>
      <c r="G18" s="32">
        <v>567</v>
      </c>
      <c r="H18" s="32">
        <v>802</v>
      </c>
      <c r="I18" s="32">
        <f t="shared" si="1"/>
        <v>802</v>
      </c>
      <c r="J18" s="32">
        <f t="shared" si="2"/>
        <v>772</v>
      </c>
      <c r="K18" s="32">
        <f t="shared" si="3"/>
        <v>567</v>
      </c>
      <c r="L18" s="32">
        <f t="shared" si="4"/>
        <v>2141</v>
      </c>
      <c r="M18" s="32">
        <f t="shared" si="7"/>
        <v>2141</v>
      </c>
      <c r="N18" s="38">
        <f t="shared" si="8"/>
        <v>14</v>
      </c>
      <c r="P18" s="2">
        <f ca="1" t="shared" si="5"/>
      </c>
      <c r="R18" s="26"/>
      <c r="T18" s="3" t="str">
        <f t="shared" si="6"/>
        <v>JPC</v>
      </c>
    </row>
    <row r="19" spans="1:20" ht="12" customHeight="1">
      <c r="A19" s="38">
        <f t="shared" si="0"/>
        <v>15</v>
      </c>
      <c r="B19" s="42" t="s">
        <v>260</v>
      </c>
      <c r="C19" s="42" t="s">
        <v>19</v>
      </c>
      <c r="D19" s="32">
        <v>0</v>
      </c>
      <c r="E19" s="32">
        <v>0</v>
      </c>
      <c r="F19" s="41">
        <v>790</v>
      </c>
      <c r="G19" s="32">
        <v>592</v>
      </c>
      <c r="H19" s="32">
        <v>741</v>
      </c>
      <c r="I19" s="32">
        <f t="shared" si="1"/>
        <v>790</v>
      </c>
      <c r="J19" s="32">
        <f t="shared" si="2"/>
        <v>741</v>
      </c>
      <c r="K19" s="32">
        <f t="shared" si="3"/>
        <v>592</v>
      </c>
      <c r="L19" s="32">
        <f t="shared" si="4"/>
        <v>2123</v>
      </c>
      <c r="M19" s="32">
        <f t="shared" si="7"/>
        <v>2123</v>
      </c>
      <c r="N19" s="38">
        <f t="shared" si="8"/>
        <v>15</v>
      </c>
      <c r="P19" s="2">
        <f ca="1" t="shared" si="5"/>
      </c>
      <c r="R19" s="26"/>
      <c r="T19" s="3" t="str">
        <f t="shared" si="6"/>
        <v>JPC</v>
      </c>
    </row>
    <row r="20" spans="1:20" ht="12" customHeight="1">
      <c r="A20" s="38">
        <f t="shared" si="0"/>
        <v>16</v>
      </c>
      <c r="B20" s="39" t="s">
        <v>21</v>
      </c>
      <c r="C20" s="39" t="s">
        <v>5</v>
      </c>
      <c r="D20" s="40">
        <v>464</v>
      </c>
      <c r="E20" s="32">
        <v>0</v>
      </c>
      <c r="F20" s="41">
        <v>694</v>
      </c>
      <c r="G20" s="32">
        <v>645</v>
      </c>
      <c r="H20" s="32">
        <v>701</v>
      </c>
      <c r="I20" s="32">
        <f t="shared" si="1"/>
        <v>701</v>
      </c>
      <c r="J20" s="32">
        <f t="shared" si="2"/>
        <v>694</v>
      </c>
      <c r="K20" s="32">
        <f t="shared" si="3"/>
        <v>645</v>
      </c>
      <c r="L20" s="32">
        <f t="shared" si="4"/>
        <v>2040</v>
      </c>
      <c r="M20" s="32">
        <f t="shared" si="7"/>
        <v>2040</v>
      </c>
      <c r="N20" s="38">
        <f t="shared" si="8"/>
        <v>16</v>
      </c>
      <c r="P20" s="2">
        <f ca="1" t="shared" si="5"/>
      </c>
      <c r="R20" s="26"/>
      <c r="T20" s="3" t="str">
        <f t="shared" si="6"/>
        <v>JPC</v>
      </c>
    </row>
    <row r="21" spans="1:20" ht="12" customHeight="1">
      <c r="A21" s="38">
        <f t="shared" si="0"/>
        <v>17</v>
      </c>
      <c r="B21" s="39" t="s">
        <v>20</v>
      </c>
      <c r="C21" s="39" t="s">
        <v>7</v>
      </c>
      <c r="D21" s="40">
        <v>511</v>
      </c>
      <c r="E21" s="32">
        <v>0</v>
      </c>
      <c r="F21" s="41">
        <v>780</v>
      </c>
      <c r="G21" s="32">
        <v>400</v>
      </c>
      <c r="H21" s="32" t="s">
        <v>319</v>
      </c>
      <c r="I21" s="32">
        <f t="shared" si="1"/>
        <v>780</v>
      </c>
      <c r="J21" s="32">
        <f t="shared" si="2"/>
        <v>511</v>
      </c>
      <c r="K21" s="32">
        <f t="shared" si="3"/>
        <v>400</v>
      </c>
      <c r="L21" s="32">
        <f t="shared" si="4"/>
        <v>1691</v>
      </c>
      <c r="M21" s="32">
        <f t="shared" si="7"/>
        <v>1691</v>
      </c>
      <c r="N21" s="38">
        <f t="shared" si="8"/>
        <v>17</v>
      </c>
      <c r="P21" s="2">
        <f ca="1" t="shared" si="5"/>
      </c>
      <c r="R21" s="26"/>
      <c r="T21" s="3" t="str">
        <f t="shared" si="6"/>
        <v>JPC</v>
      </c>
    </row>
    <row r="22" spans="1:20" ht="12" customHeight="1">
      <c r="A22" s="38">
        <f t="shared" si="0"/>
      </c>
      <c r="B22" s="39" t="s">
        <v>15</v>
      </c>
      <c r="C22" s="39" t="s">
        <v>7</v>
      </c>
      <c r="D22" s="40">
        <v>656</v>
      </c>
      <c r="E22" s="32">
        <v>688</v>
      </c>
      <c r="F22" s="32">
        <v>0</v>
      </c>
      <c r="G22" s="32">
        <v>0</v>
      </c>
      <c r="H22" s="32" t="s">
        <v>319</v>
      </c>
      <c r="I22" s="32">
        <f t="shared" si="1"/>
        <v>688</v>
      </c>
      <c r="J22" s="32">
        <f t="shared" si="2"/>
        <v>656</v>
      </c>
      <c r="K22" s="32">
        <f t="shared" si="3"/>
        <v>0</v>
      </c>
      <c r="L22" s="32">
        <f t="shared" si="4"/>
        <v>1344</v>
      </c>
      <c r="M22" s="32">
        <f t="shared" si="7"/>
      </c>
      <c r="N22" s="38" t="e">
        <f t="shared" si="8"/>
        <v>#VALUE!</v>
      </c>
      <c r="P22" s="2">
        <f ca="1" t="shared" si="5"/>
      </c>
      <c r="R22" s="26"/>
      <c r="T22" s="3" t="str">
        <f t="shared" si="6"/>
        <v>JPC</v>
      </c>
    </row>
    <row r="23" spans="1:20" ht="12" customHeight="1">
      <c r="A23" s="38">
        <f t="shared" si="0"/>
      </c>
      <c r="B23" s="39" t="s">
        <v>16</v>
      </c>
      <c r="C23" s="39" t="s">
        <v>2</v>
      </c>
      <c r="D23" s="40">
        <v>598</v>
      </c>
      <c r="E23" s="32">
        <v>552</v>
      </c>
      <c r="F23" s="32">
        <v>0</v>
      </c>
      <c r="G23" s="32">
        <v>0</v>
      </c>
      <c r="H23" s="32" t="s">
        <v>319</v>
      </c>
      <c r="I23" s="32">
        <f t="shared" si="1"/>
        <v>598</v>
      </c>
      <c r="J23" s="32">
        <f t="shared" si="2"/>
        <v>552</v>
      </c>
      <c r="K23" s="32">
        <f t="shared" si="3"/>
        <v>0</v>
      </c>
      <c r="L23" s="32">
        <f t="shared" si="4"/>
        <v>1150</v>
      </c>
      <c r="M23" s="32">
        <f t="shared" si="7"/>
      </c>
      <c r="N23" s="38" t="e">
        <f t="shared" si="8"/>
        <v>#VALUE!</v>
      </c>
      <c r="P23" s="2">
        <f ca="1" t="shared" si="5"/>
      </c>
      <c r="R23" s="26"/>
      <c r="T23" s="3" t="str">
        <f t="shared" si="6"/>
        <v>JPC</v>
      </c>
    </row>
    <row r="24" spans="1:20" ht="12" customHeight="1">
      <c r="A24" s="38">
        <f t="shared" si="0"/>
      </c>
      <c r="B24" s="39" t="s">
        <v>22</v>
      </c>
      <c r="C24" s="39" t="s">
        <v>7</v>
      </c>
      <c r="D24" s="40">
        <v>459</v>
      </c>
      <c r="E24" s="32">
        <v>428</v>
      </c>
      <c r="F24" s="32">
        <v>0</v>
      </c>
      <c r="G24" s="32">
        <v>0</v>
      </c>
      <c r="H24" s="32" t="s">
        <v>319</v>
      </c>
      <c r="I24" s="32">
        <f t="shared" si="1"/>
        <v>459</v>
      </c>
      <c r="J24" s="32">
        <f t="shared" si="2"/>
        <v>428</v>
      </c>
      <c r="K24" s="32">
        <f t="shared" si="3"/>
        <v>0</v>
      </c>
      <c r="L24" s="32">
        <f t="shared" si="4"/>
        <v>887</v>
      </c>
      <c r="M24" s="32">
        <f t="shared" si="7"/>
      </c>
      <c r="N24" s="38" t="e">
        <f t="shared" si="8"/>
        <v>#VALUE!</v>
      </c>
      <c r="P24" s="2">
        <f ca="1" t="shared" si="5"/>
      </c>
      <c r="R24" s="26"/>
      <c r="T24" s="3" t="str">
        <f t="shared" si="6"/>
        <v>JPC</v>
      </c>
    </row>
    <row r="25" spans="1:20" ht="12" customHeight="1">
      <c r="A25" s="38">
        <f t="shared" si="0"/>
      </c>
      <c r="B25" s="39" t="s">
        <v>202</v>
      </c>
      <c r="C25" s="39" t="s">
        <v>19</v>
      </c>
      <c r="D25" s="40">
        <v>0</v>
      </c>
      <c r="E25" s="32">
        <v>255</v>
      </c>
      <c r="F25" s="41">
        <v>595</v>
      </c>
      <c r="G25" s="32">
        <v>0</v>
      </c>
      <c r="H25" s="32" t="s">
        <v>319</v>
      </c>
      <c r="I25" s="32">
        <f t="shared" si="1"/>
        <v>595</v>
      </c>
      <c r="J25" s="32">
        <f t="shared" si="2"/>
        <v>255</v>
      </c>
      <c r="K25" s="32">
        <f t="shared" si="3"/>
        <v>0</v>
      </c>
      <c r="L25" s="32">
        <f t="shared" si="4"/>
        <v>850</v>
      </c>
      <c r="M25" s="32">
        <f t="shared" si="7"/>
      </c>
      <c r="N25" s="38" t="e">
        <f t="shared" si="8"/>
        <v>#VALUE!</v>
      </c>
      <c r="P25" s="2">
        <f ca="1" t="shared" si="5"/>
      </c>
      <c r="R25" s="26"/>
      <c r="T25" s="3" t="str">
        <f t="shared" si="6"/>
        <v>JPC</v>
      </c>
    </row>
    <row r="26" spans="1:20" ht="12" customHeight="1">
      <c r="A26" s="40"/>
      <c r="B26" s="42"/>
      <c r="C26" s="42"/>
      <c r="N26" s="38"/>
      <c r="P26" s="2">
        <f ca="1" t="shared" si="5"/>
      </c>
      <c r="R26" s="26"/>
      <c r="T26" s="3" t="str">
        <f t="shared" si="6"/>
        <v>JPC</v>
      </c>
    </row>
    <row r="27" spans="1:20" ht="15">
      <c r="A27" s="34" t="s">
        <v>23</v>
      </c>
      <c r="N27" s="38"/>
      <c r="P27" s="2">
        <f ca="1" t="shared" si="5"/>
      </c>
      <c r="R27" s="26"/>
      <c r="T27" s="3" t="s">
        <v>302</v>
      </c>
    </row>
    <row r="28" spans="1:20" ht="27.75" customHeight="1">
      <c r="A28" s="35" t="s">
        <v>166</v>
      </c>
      <c r="B28" s="36" t="s">
        <v>1</v>
      </c>
      <c r="C28" s="36" t="s">
        <v>167</v>
      </c>
      <c r="D28" s="35" t="s">
        <v>172</v>
      </c>
      <c r="E28" s="35" t="s">
        <v>173</v>
      </c>
      <c r="F28" s="35" t="s">
        <v>174</v>
      </c>
      <c r="G28" s="35" t="s">
        <v>176</v>
      </c>
      <c r="H28" s="35" t="s">
        <v>175</v>
      </c>
      <c r="I28" s="35"/>
      <c r="J28" s="35"/>
      <c r="K28" s="35"/>
      <c r="L28" s="37" t="s">
        <v>165</v>
      </c>
      <c r="N28" s="38"/>
      <c r="P28" s="2">
        <f ca="1" t="shared" si="5"/>
      </c>
      <c r="R28" s="26"/>
      <c r="T28" s="3" t="str">
        <f>T27</f>
        <v>MPC</v>
      </c>
    </row>
    <row r="29" spans="1:20" ht="12" customHeight="1">
      <c r="A29" s="38">
        <f aca="true" t="shared" si="9" ref="A29:A50">_xlfn.IFERROR(N29,"")</f>
        <v>1</v>
      </c>
      <c r="B29" s="39" t="s">
        <v>27</v>
      </c>
      <c r="C29" s="39" t="s">
        <v>7</v>
      </c>
      <c r="D29" s="40">
        <v>820</v>
      </c>
      <c r="E29" s="32">
        <v>829</v>
      </c>
      <c r="F29" s="41">
        <v>1171</v>
      </c>
      <c r="G29" s="32">
        <v>904</v>
      </c>
      <c r="H29" s="32">
        <v>1192</v>
      </c>
      <c r="I29" s="32">
        <f aca="true" t="shared" si="10" ref="I29:I50">LARGE(D29:H29,1)</f>
        <v>1192</v>
      </c>
      <c r="J29" s="32">
        <f aca="true" t="shared" si="11" ref="J29:J50">LARGE(D29:H29,2)</f>
        <v>1171</v>
      </c>
      <c r="K29" s="32">
        <f aca="true" t="shared" si="12" ref="K29:K50">LARGE(D29:H29,3)</f>
        <v>904</v>
      </c>
      <c r="L29" s="32">
        <f aca="true" t="shared" si="13" ref="L29:L50">SUM(I29:K29)</f>
        <v>3267</v>
      </c>
      <c r="M29" s="32">
        <f t="shared" si="7"/>
        <v>3267</v>
      </c>
      <c r="N29" s="38">
        <f>RANK(M29,$M$29:$M$50)</f>
        <v>1</v>
      </c>
      <c r="P29" s="2">
        <f ca="1" t="shared" si="5"/>
      </c>
      <c r="R29" s="26"/>
      <c r="T29" s="3" t="str">
        <f aca="true" t="shared" si="14" ref="T29:T50">T28</f>
        <v>MPC</v>
      </c>
    </row>
    <row r="30" spans="1:20" ht="12" customHeight="1">
      <c r="A30" s="38">
        <f t="shared" si="9"/>
        <v>2</v>
      </c>
      <c r="B30" s="39" t="s">
        <v>24</v>
      </c>
      <c r="C30" s="39" t="s">
        <v>7</v>
      </c>
      <c r="D30" s="40">
        <v>952</v>
      </c>
      <c r="E30" s="32">
        <v>647</v>
      </c>
      <c r="F30" s="41">
        <v>1103</v>
      </c>
      <c r="G30" s="32">
        <v>797</v>
      </c>
      <c r="H30" s="32">
        <v>1123</v>
      </c>
      <c r="I30" s="32">
        <f t="shared" si="10"/>
        <v>1123</v>
      </c>
      <c r="J30" s="32">
        <f t="shared" si="11"/>
        <v>1103</v>
      </c>
      <c r="K30" s="32">
        <f t="shared" si="12"/>
        <v>952</v>
      </c>
      <c r="L30" s="32">
        <f t="shared" si="13"/>
        <v>3178</v>
      </c>
      <c r="M30" s="32">
        <f t="shared" si="7"/>
        <v>3178</v>
      </c>
      <c r="N30" s="38">
        <f aca="true" t="shared" si="15" ref="N30:N50">RANK(M30,$M$29:$M$50)</f>
        <v>2</v>
      </c>
      <c r="P30" s="2">
        <f ca="1" t="shared" si="5"/>
      </c>
      <c r="R30" s="26"/>
      <c r="T30" s="3" t="str">
        <f t="shared" si="14"/>
        <v>MPC</v>
      </c>
    </row>
    <row r="31" spans="1:20" ht="12" customHeight="1">
      <c r="A31" s="38">
        <f t="shared" si="9"/>
        <v>3</v>
      </c>
      <c r="B31" s="39" t="s">
        <v>25</v>
      </c>
      <c r="C31" s="39" t="s">
        <v>19</v>
      </c>
      <c r="D31" s="40">
        <v>897</v>
      </c>
      <c r="E31" s="32">
        <v>857</v>
      </c>
      <c r="F31" s="41">
        <v>1159</v>
      </c>
      <c r="G31" s="32">
        <v>848</v>
      </c>
      <c r="H31" s="32">
        <v>1045</v>
      </c>
      <c r="I31" s="32">
        <f t="shared" si="10"/>
        <v>1159</v>
      </c>
      <c r="J31" s="32">
        <f t="shared" si="11"/>
        <v>1045</v>
      </c>
      <c r="K31" s="32">
        <f t="shared" si="12"/>
        <v>897</v>
      </c>
      <c r="L31" s="32">
        <f t="shared" si="13"/>
        <v>3101</v>
      </c>
      <c r="M31" s="32">
        <f t="shared" si="7"/>
        <v>3101</v>
      </c>
      <c r="N31" s="38">
        <f t="shared" si="15"/>
        <v>3</v>
      </c>
      <c r="P31" s="2">
        <f ca="1" t="shared" si="5"/>
      </c>
      <c r="R31" s="26"/>
      <c r="T31" s="3" t="str">
        <f t="shared" si="14"/>
        <v>MPC</v>
      </c>
    </row>
    <row r="32" spans="1:20" ht="12" customHeight="1">
      <c r="A32" s="38">
        <f t="shared" si="9"/>
        <v>4</v>
      </c>
      <c r="B32" s="39" t="s">
        <v>26</v>
      </c>
      <c r="C32" s="39" t="s">
        <v>5</v>
      </c>
      <c r="D32" s="40">
        <v>824</v>
      </c>
      <c r="E32" s="32">
        <v>792</v>
      </c>
      <c r="F32" s="41">
        <v>981</v>
      </c>
      <c r="G32" s="32">
        <v>772</v>
      </c>
      <c r="H32" s="32">
        <v>1010</v>
      </c>
      <c r="I32" s="32">
        <f t="shared" si="10"/>
        <v>1010</v>
      </c>
      <c r="J32" s="32">
        <f t="shared" si="11"/>
        <v>981</v>
      </c>
      <c r="K32" s="32">
        <f t="shared" si="12"/>
        <v>824</v>
      </c>
      <c r="L32" s="32">
        <f t="shared" si="13"/>
        <v>2815</v>
      </c>
      <c r="M32" s="32">
        <f t="shared" si="7"/>
        <v>2815</v>
      </c>
      <c r="N32" s="38">
        <f t="shared" si="15"/>
        <v>4</v>
      </c>
      <c r="P32" s="2">
        <f ca="1" t="shared" si="5"/>
      </c>
      <c r="T32" s="3" t="str">
        <f t="shared" si="14"/>
        <v>MPC</v>
      </c>
    </row>
    <row r="33" spans="1:20" ht="12" customHeight="1">
      <c r="A33" s="38">
        <f t="shared" si="9"/>
        <v>5</v>
      </c>
      <c r="B33" s="39" t="s">
        <v>30</v>
      </c>
      <c r="C33" s="39" t="s">
        <v>29</v>
      </c>
      <c r="D33" s="40">
        <v>742</v>
      </c>
      <c r="E33" s="32">
        <v>768</v>
      </c>
      <c r="F33" s="40">
        <v>0</v>
      </c>
      <c r="G33" s="32">
        <v>804</v>
      </c>
      <c r="H33" s="32">
        <v>807</v>
      </c>
      <c r="I33" s="32">
        <f t="shared" si="10"/>
        <v>807</v>
      </c>
      <c r="J33" s="32">
        <f t="shared" si="11"/>
        <v>804</v>
      </c>
      <c r="K33" s="32">
        <f t="shared" si="12"/>
        <v>768</v>
      </c>
      <c r="L33" s="32">
        <f t="shared" si="13"/>
        <v>2379</v>
      </c>
      <c r="M33" s="32">
        <f t="shared" si="7"/>
        <v>2379</v>
      </c>
      <c r="N33" s="38">
        <f t="shared" si="15"/>
        <v>5</v>
      </c>
      <c r="P33" s="2">
        <f ca="1" t="shared" si="5"/>
      </c>
      <c r="T33" s="3" t="str">
        <f t="shared" si="14"/>
        <v>MPC</v>
      </c>
    </row>
    <row r="34" spans="1:20" ht="12" customHeight="1">
      <c r="A34" s="38">
        <f t="shared" si="9"/>
        <v>6</v>
      </c>
      <c r="B34" s="39" t="s">
        <v>33</v>
      </c>
      <c r="C34" s="39" t="s">
        <v>29</v>
      </c>
      <c r="D34" s="40">
        <v>666</v>
      </c>
      <c r="E34" s="40">
        <v>0</v>
      </c>
      <c r="F34" s="41">
        <v>926</v>
      </c>
      <c r="G34" s="32">
        <v>531</v>
      </c>
      <c r="H34" s="32">
        <v>764</v>
      </c>
      <c r="I34" s="32">
        <f t="shared" si="10"/>
        <v>926</v>
      </c>
      <c r="J34" s="32">
        <f t="shared" si="11"/>
        <v>764</v>
      </c>
      <c r="K34" s="32">
        <f t="shared" si="12"/>
        <v>666</v>
      </c>
      <c r="L34" s="32">
        <f t="shared" si="13"/>
        <v>2356</v>
      </c>
      <c r="M34" s="32">
        <f t="shared" si="7"/>
        <v>2356</v>
      </c>
      <c r="N34" s="38">
        <f t="shared" si="15"/>
        <v>6</v>
      </c>
      <c r="P34" s="2">
        <f ca="1" t="shared" si="5"/>
      </c>
      <c r="T34" s="3" t="str">
        <f t="shared" si="14"/>
        <v>MPC</v>
      </c>
    </row>
    <row r="35" spans="1:20" ht="12" customHeight="1">
      <c r="A35" s="38">
        <f t="shared" si="9"/>
        <v>7</v>
      </c>
      <c r="B35" s="39" t="s">
        <v>36</v>
      </c>
      <c r="C35" s="39" t="s">
        <v>7</v>
      </c>
      <c r="D35" s="40">
        <v>642</v>
      </c>
      <c r="E35" s="32">
        <v>471</v>
      </c>
      <c r="F35" s="41">
        <v>882</v>
      </c>
      <c r="G35" s="32">
        <v>0</v>
      </c>
      <c r="H35" s="32">
        <v>831</v>
      </c>
      <c r="I35" s="32">
        <f t="shared" si="10"/>
        <v>882</v>
      </c>
      <c r="J35" s="32">
        <f t="shared" si="11"/>
        <v>831</v>
      </c>
      <c r="K35" s="32">
        <f t="shared" si="12"/>
        <v>642</v>
      </c>
      <c r="L35" s="32">
        <f t="shared" si="13"/>
        <v>2355</v>
      </c>
      <c r="M35" s="32">
        <f t="shared" si="7"/>
        <v>2355</v>
      </c>
      <c r="N35" s="38">
        <f t="shared" si="15"/>
        <v>7</v>
      </c>
      <c r="P35" s="2">
        <f ca="1" t="shared" si="5"/>
      </c>
      <c r="T35" s="3" t="str">
        <f t="shared" si="14"/>
        <v>MPC</v>
      </c>
    </row>
    <row r="36" spans="1:20" ht="12" customHeight="1">
      <c r="A36" s="38">
        <f t="shared" si="9"/>
        <v>8</v>
      </c>
      <c r="B36" s="39" t="s">
        <v>32</v>
      </c>
      <c r="C36" s="39" t="s">
        <v>5</v>
      </c>
      <c r="D36" s="40">
        <v>680</v>
      </c>
      <c r="E36" s="32">
        <v>660</v>
      </c>
      <c r="F36" s="40">
        <v>0</v>
      </c>
      <c r="G36" s="32">
        <v>710</v>
      </c>
      <c r="H36" s="32">
        <v>825</v>
      </c>
      <c r="I36" s="32">
        <f t="shared" si="10"/>
        <v>825</v>
      </c>
      <c r="J36" s="32">
        <f t="shared" si="11"/>
        <v>710</v>
      </c>
      <c r="K36" s="32">
        <f t="shared" si="12"/>
        <v>680</v>
      </c>
      <c r="L36" s="32">
        <f t="shared" si="13"/>
        <v>2215</v>
      </c>
      <c r="M36" s="32">
        <f t="shared" si="7"/>
        <v>2215</v>
      </c>
      <c r="N36" s="38">
        <f t="shared" si="15"/>
        <v>8</v>
      </c>
      <c r="P36" s="2">
        <f ca="1" t="shared" si="5"/>
      </c>
      <c r="T36" s="3" t="str">
        <f t="shared" si="14"/>
        <v>MPC</v>
      </c>
    </row>
    <row r="37" spans="1:20" ht="12" customHeight="1">
      <c r="A37" s="38">
        <f t="shared" si="9"/>
        <v>9</v>
      </c>
      <c r="B37" s="39" t="s">
        <v>34</v>
      </c>
      <c r="C37" s="39" t="s">
        <v>19</v>
      </c>
      <c r="D37" s="40">
        <v>660</v>
      </c>
      <c r="E37" s="32">
        <v>326</v>
      </c>
      <c r="F37" s="40">
        <v>0</v>
      </c>
      <c r="G37" s="32">
        <v>629</v>
      </c>
      <c r="H37" s="32">
        <v>823</v>
      </c>
      <c r="I37" s="32">
        <f t="shared" si="10"/>
        <v>823</v>
      </c>
      <c r="J37" s="32">
        <f t="shared" si="11"/>
        <v>660</v>
      </c>
      <c r="K37" s="32">
        <f t="shared" si="12"/>
        <v>629</v>
      </c>
      <c r="L37" s="32">
        <f t="shared" si="13"/>
        <v>2112</v>
      </c>
      <c r="M37" s="32">
        <f t="shared" si="7"/>
        <v>2112</v>
      </c>
      <c r="N37" s="38">
        <f t="shared" si="15"/>
        <v>9</v>
      </c>
      <c r="P37" s="2">
        <f ca="1" t="shared" si="5"/>
      </c>
      <c r="T37" s="3" t="str">
        <f t="shared" si="14"/>
        <v>MPC</v>
      </c>
    </row>
    <row r="38" spans="1:20" ht="12" customHeight="1">
      <c r="A38" s="38">
        <f t="shared" si="9"/>
        <v>10</v>
      </c>
      <c r="B38" s="39" t="s">
        <v>31</v>
      </c>
      <c r="C38" s="39" t="s">
        <v>82</v>
      </c>
      <c r="D38" s="40">
        <v>735</v>
      </c>
      <c r="E38" s="32">
        <v>516</v>
      </c>
      <c r="F38" s="41">
        <v>826</v>
      </c>
      <c r="G38" s="32">
        <v>399</v>
      </c>
      <c r="H38" s="32" t="s">
        <v>319</v>
      </c>
      <c r="I38" s="32">
        <f t="shared" si="10"/>
        <v>826</v>
      </c>
      <c r="J38" s="32">
        <f t="shared" si="11"/>
        <v>735</v>
      </c>
      <c r="K38" s="32">
        <f t="shared" si="12"/>
        <v>516</v>
      </c>
      <c r="L38" s="32">
        <f t="shared" si="13"/>
        <v>2077</v>
      </c>
      <c r="M38" s="32">
        <f t="shared" si="7"/>
        <v>2077</v>
      </c>
      <c r="N38" s="38">
        <f t="shared" si="15"/>
        <v>10</v>
      </c>
      <c r="P38" s="2">
        <f ca="1" t="shared" si="5"/>
      </c>
      <c r="T38" s="3" t="str">
        <f t="shared" si="14"/>
        <v>MPC</v>
      </c>
    </row>
    <row r="39" spans="1:20" ht="12" customHeight="1">
      <c r="A39" s="38">
        <f t="shared" si="9"/>
        <v>11</v>
      </c>
      <c r="B39" s="39" t="s">
        <v>203</v>
      </c>
      <c r="C39" s="39" t="s">
        <v>5</v>
      </c>
      <c r="D39" s="40">
        <v>0</v>
      </c>
      <c r="E39" s="32">
        <v>598</v>
      </c>
      <c r="F39" s="41">
        <v>886</v>
      </c>
      <c r="G39" s="32">
        <v>592</v>
      </c>
      <c r="H39" s="32" t="s">
        <v>319</v>
      </c>
      <c r="I39" s="32">
        <f t="shared" si="10"/>
        <v>886</v>
      </c>
      <c r="J39" s="32">
        <f t="shared" si="11"/>
        <v>598</v>
      </c>
      <c r="K39" s="32">
        <f t="shared" si="12"/>
        <v>592</v>
      </c>
      <c r="L39" s="32">
        <f t="shared" si="13"/>
        <v>2076</v>
      </c>
      <c r="M39" s="32">
        <f t="shared" si="7"/>
        <v>2076</v>
      </c>
      <c r="N39" s="38">
        <f t="shared" si="15"/>
        <v>11</v>
      </c>
      <c r="P39" s="2">
        <f ca="1" t="shared" si="5"/>
      </c>
      <c r="T39" s="3" t="str">
        <f t="shared" si="14"/>
        <v>MPC</v>
      </c>
    </row>
    <row r="40" spans="1:20" ht="12" customHeight="1">
      <c r="A40" s="38">
        <f t="shared" si="9"/>
        <v>12</v>
      </c>
      <c r="B40" s="39" t="s">
        <v>28</v>
      </c>
      <c r="C40" s="39" t="s">
        <v>29</v>
      </c>
      <c r="D40" s="40">
        <v>747</v>
      </c>
      <c r="E40" s="32">
        <v>755</v>
      </c>
      <c r="F40" s="40">
        <v>0</v>
      </c>
      <c r="G40" s="32">
        <v>569</v>
      </c>
      <c r="H40" s="32" t="s">
        <v>319</v>
      </c>
      <c r="I40" s="32">
        <f t="shared" si="10"/>
        <v>755</v>
      </c>
      <c r="J40" s="32">
        <f t="shared" si="11"/>
        <v>747</v>
      </c>
      <c r="K40" s="32">
        <f t="shared" si="12"/>
        <v>569</v>
      </c>
      <c r="L40" s="32">
        <f t="shared" si="13"/>
        <v>2071</v>
      </c>
      <c r="M40" s="32">
        <f t="shared" si="7"/>
        <v>2071</v>
      </c>
      <c r="N40" s="38">
        <f t="shared" si="15"/>
        <v>12</v>
      </c>
      <c r="P40" s="2">
        <f ca="1" t="shared" si="5"/>
      </c>
      <c r="T40" s="3" t="str">
        <f t="shared" si="14"/>
        <v>MPC</v>
      </c>
    </row>
    <row r="41" spans="1:20" ht="12" customHeight="1">
      <c r="A41" s="38">
        <f t="shared" si="9"/>
        <v>12</v>
      </c>
      <c r="B41" s="39" t="s">
        <v>204</v>
      </c>
      <c r="C41" s="39" t="s">
        <v>39</v>
      </c>
      <c r="D41" s="40">
        <v>0</v>
      </c>
      <c r="E41" s="32">
        <v>585</v>
      </c>
      <c r="F41" s="41">
        <v>536</v>
      </c>
      <c r="G41" s="32">
        <v>666</v>
      </c>
      <c r="H41" s="32">
        <v>820</v>
      </c>
      <c r="I41" s="32">
        <f t="shared" si="10"/>
        <v>820</v>
      </c>
      <c r="J41" s="32">
        <f t="shared" si="11"/>
        <v>666</v>
      </c>
      <c r="K41" s="32">
        <f t="shared" si="12"/>
        <v>585</v>
      </c>
      <c r="L41" s="32">
        <f t="shared" si="13"/>
        <v>2071</v>
      </c>
      <c r="M41" s="32">
        <f t="shared" si="7"/>
        <v>2071</v>
      </c>
      <c r="N41" s="38">
        <f t="shared" si="15"/>
        <v>12</v>
      </c>
      <c r="P41" s="2">
        <f ca="1" t="shared" si="5"/>
      </c>
      <c r="T41" s="3" t="str">
        <f t="shared" si="14"/>
        <v>MPC</v>
      </c>
    </row>
    <row r="42" spans="1:20" ht="12" customHeight="1">
      <c r="A42" s="38">
        <f t="shared" si="9"/>
        <v>14</v>
      </c>
      <c r="B42" s="39" t="s">
        <v>35</v>
      </c>
      <c r="C42" s="39" t="s">
        <v>19</v>
      </c>
      <c r="D42" s="40">
        <v>647</v>
      </c>
      <c r="E42" s="32">
        <v>460</v>
      </c>
      <c r="F42" s="41">
        <v>716</v>
      </c>
      <c r="G42" s="32">
        <v>484</v>
      </c>
      <c r="H42" s="32">
        <v>677</v>
      </c>
      <c r="I42" s="32">
        <f t="shared" si="10"/>
        <v>716</v>
      </c>
      <c r="J42" s="32">
        <f t="shared" si="11"/>
        <v>677</v>
      </c>
      <c r="K42" s="32">
        <f t="shared" si="12"/>
        <v>647</v>
      </c>
      <c r="L42" s="32">
        <f t="shared" si="13"/>
        <v>2040</v>
      </c>
      <c r="M42" s="32">
        <f t="shared" si="7"/>
        <v>2040</v>
      </c>
      <c r="N42" s="38">
        <f t="shared" si="15"/>
        <v>14</v>
      </c>
      <c r="P42" s="2">
        <f ca="1" t="shared" si="5"/>
      </c>
      <c r="T42" s="3" t="str">
        <f t="shared" si="14"/>
        <v>MPC</v>
      </c>
    </row>
    <row r="43" spans="1:20" ht="12" customHeight="1">
      <c r="A43" s="38">
        <f t="shared" si="9"/>
        <v>15</v>
      </c>
      <c r="B43" s="39" t="s">
        <v>38</v>
      </c>
      <c r="C43" s="39" t="s">
        <v>39</v>
      </c>
      <c r="D43" s="40">
        <v>595</v>
      </c>
      <c r="E43" s="32">
        <v>578</v>
      </c>
      <c r="F43" s="41">
        <v>714</v>
      </c>
      <c r="G43" s="32">
        <v>387</v>
      </c>
      <c r="H43" s="32">
        <v>666</v>
      </c>
      <c r="I43" s="32">
        <f t="shared" si="10"/>
        <v>714</v>
      </c>
      <c r="J43" s="32">
        <f t="shared" si="11"/>
        <v>666</v>
      </c>
      <c r="K43" s="32">
        <f t="shared" si="12"/>
        <v>595</v>
      </c>
      <c r="L43" s="32">
        <f t="shared" si="13"/>
        <v>1975</v>
      </c>
      <c r="M43" s="32">
        <f t="shared" si="7"/>
        <v>1975</v>
      </c>
      <c r="N43" s="38">
        <f t="shared" si="15"/>
        <v>15</v>
      </c>
      <c r="P43" s="2">
        <f ca="1" t="shared" si="5"/>
      </c>
      <c r="T43" s="3" t="str">
        <f t="shared" si="14"/>
        <v>MPC</v>
      </c>
    </row>
    <row r="44" spans="1:20" ht="12" customHeight="1">
      <c r="A44" s="38">
        <f t="shared" si="9"/>
        <v>16</v>
      </c>
      <c r="B44" s="39" t="s">
        <v>37</v>
      </c>
      <c r="C44" s="39" t="s">
        <v>19</v>
      </c>
      <c r="D44" s="40">
        <v>639</v>
      </c>
      <c r="E44" s="32">
        <v>375</v>
      </c>
      <c r="F44" s="40">
        <v>0</v>
      </c>
      <c r="G44" s="32">
        <v>429</v>
      </c>
      <c r="H44" s="32">
        <v>657</v>
      </c>
      <c r="I44" s="32">
        <f t="shared" si="10"/>
        <v>657</v>
      </c>
      <c r="J44" s="32">
        <f t="shared" si="11"/>
        <v>639</v>
      </c>
      <c r="K44" s="32">
        <f t="shared" si="12"/>
        <v>429</v>
      </c>
      <c r="L44" s="32">
        <f t="shared" si="13"/>
        <v>1725</v>
      </c>
      <c r="M44" s="32">
        <f t="shared" si="7"/>
        <v>1725</v>
      </c>
      <c r="N44" s="38">
        <f t="shared" si="15"/>
        <v>16</v>
      </c>
      <c r="P44" s="2">
        <f ca="1" t="shared" si="5"/>
      </c>
      <c r="T44" s="3" t="str">
        <f t="shared" si="14"/>
        <v>MPC</v>
      </c>
    </row>
    <row r="45" spans="1:20" ht="12" customHeight="1">
      <c r="A45" s="38">
        <f t="shared" si="9"/>
        <v>17</v>
      </c>
      <c r="B45" s="42" t="s">
        <v>264</v>
      </c>
      <c r="C45" s="42" t="s">
        <v>19</v>
      </c>
      <c r="D45" s="40">
        <v>0</v>
      </c>
      <c r="E45" s="40">
        <v>0</v>
      </c>
      <c r="F45" s="41">
        <v>531</v>
      </c>
      <c r="G45" s="32">
        <v>513</v>
      </c>
      <c r="H45" s="32">
        <v>553</v>
      </c>
      <c r="I45" s="32">
        <f t="shared" si="10"/>
        <v>553</v>
      </c>
      <c r="J45" s="32">
        <f t="shared" si="11"/>
        <v>531</v>
      </c>
      <c r="K45" s="32">
        <f t="shared" si="12"/>
        <v>513</v>
      </c>
      <c r="L45" s="32">
        <f t="shared" si="13"/>
        <v>1597</v>
      </c>
      <c r="M45" s="32">
        <f t="shared" si="7"/>
        <v>1597</v>
      </c>
      <c r="N45" s="38">
        <f t="shared" si="15"/>
        <v>17</v>
      </c>
      <c r="P45" s="2">
        <f ca="1" t="shared" si="5"/>
      </c>
      <c r="T45" s="3" t="str">
        <f t="shared" si="14"/>
        <v>MPC</v>
      </c>
    </row>
    <row r="46" spans="1:20" ht="12" customHeight="1">
      <c r="A46" s="38">
        <f t="shared" si="9"/>
        <v>18</v>
      </c>
      <c r="B46" s="39" t="s">
        <v>42</v>
      </c>
      <c r="C46" s="39" t="s">
        <v>7</v>
      </c>
      <c r="D46" s="40">
        <v>229</v>
      </c>
      <c r="E46" s="32">
        <v>253</v>
      </c>
      <c r="F46" s="40">
        <v>0</v>
      </c>
      <c r="G46" s="32">
        <v>0</v>
      </c>
      <c r="H46" s="32">
        <v>452</v>
      </c>
      <c r="I46" s="32">
        <f t="shared" si="10"/>
        <v>452</v>
      </c>
      <c r="J46" s="32">
        <f t="shared" si="11"/>
        <v>253</v>
      </c>
      <c r="K46" s="32">
        <f t="shared" si="12"/>
        <v>229</v>
      </c>
      <c r="L46" s="32">
        <f t="shared" si="13"/>
        <v>934</v>
      </c>
      <c r="M46" s="32">
        <f t="shared" si="7"/>
        <v>934</v>
      </c>
      <c r="N46" s="38">
        <f t="shared" si="15"/>
        <v>18</v>
      </c>
      <c r="P46" s="2">
        <f ca="1" t="shared" si="5"/>
      </c>
      <c r="T46" s="3" t="str">
        <f t="shared" si="14"/>
        <v>MPC</v>
      </c>
    </row>
    <row r="47" spans="1:20" ht="12" customHeight="1">
      <c r="A47" s="38">
        <f t="shared" si="9"/>
        <v>19</v>
      </c>
      <c r="B47" s="39" t="s">
        <v>43</v>
      </c>
      <c r="C47" s="39" t="s">
        <v>7</v>
      </c>
      <c r="D47" s="40">
        <v>185</v>
      </c>
      <c r="E47" s="32">
        <v>76</v>
      </c>
      <c r="F47" s="41">
        <v>349</v>
      </c>
      <c r="G47" s="32">
        <v>0</v>
      </c>
      <c r="H47" s="32">
        <v>356</v>
      </c>
      <c r="I47" s="32">
        <f t="shared" si="10"/>
        <v>356</v>
      </c>
      <c r="J47" s="32">
        <f t="shared" si="11"/>
        <v>349</v>
      </c>
      <c r="K47" s="32">
        <f t="shared" si="12"/>
        <v>185</v>
      </c>
      <c r="L47" s="32">
        <f t="shared" si="13"/>
        <v>890</v>
      </c>
      <c r="M47" s="32">
        <f t="shared" si="7"/>
        <v>890</v>
      </c>
      <c r="N47" s="38">
        <f t="shared" si="15"/>
        <v>19</v>
      </c>
      <c r="P47" s="2">
        <f ca="1" t="shared" si="5"/>
      </c>
      <c r="T47" s="3" t="str">
        <f t="shared" si="14"/>
        <v>MPC</v>
      </c>
    </row>
    <row r="48" spans="1:20" ht="12" customHeight="1">
      <c r="A48" s="38">
        <f t="shared" si="9"/>
      </c>
      <c r="B48" s="39" t="s">
        <v>40</v>
      </c>
      <c r="C48" s="39" t="s">
        <v>7</v>
      </c>
      <c r="D48" s="40">
        <v>508</v>
      </c>
      <c r="E48" s="40">
        <v>0</v>
      </c>
      <c r="F48" s="41">
        <v>745</v>
      </c>
      <c r="G48" s="32">
        <v>0</v>
      </c>
      <c r="H48" s="32" t="s">
        <v>319</v>
      </c>
      <c r="I48" s="32">
        <f t="shared" si="10"/>
        <v>745</v>
      </c>
      <c r="J48" s="32">
        <f t="shared" si="11"/>
        <v>508</v>
      </c>
      <c r="K48" s="32">
        <f t="shared" si="12"/>
        <v>0</v>
      </c>
      <c r="L48" s="32">
        <f t="shared" si="13"/>
        <v>1253</v>
      </c>
      <c r="M48" s="32">
        <f t="shared" si="7"/>
      </c>
      <c r="N48" s="38" t="e">
        <f t="shared" si="15"/>
        <v>#VALUE!</v>
      </c>
      <c r="P48" s="2">
        <f ca="1" t="shared" si="5"/>
      </c>
      <c r="T48" s="3" t="str">
        <f t="shared" si="14"/>
        <v>MPC</v>
      </c>
    </row>
    <row r="49" spans="1:20" ht="12" customHeight="1">
      <c r="A49" s="38">
        <f t="shared" si="9"/>
      </c>
      <c r="B49" s="39" t="s">
        <v>41</v>
      </c>
      <c r="C49" s="39" t="s">
        <v>17</v>
      </c>
      <c r="D49" s="40">
        <v>325</v>
      </c>
      <c r="E49" s="40">
        <v>0</v>
      </c>
      <c r="F49" s="40">
        <v>0</v>
      </c>
      <c r="G49" s="32">
        <v>248</v>
      </c>
      <c r="H49" s="32" t="s">
        <v>319</v>
      </c>
      <c r="I49" s="32">
        <f t="shared" si="10"/>
        <v>325</v>
      </c>
      <c r="J49" s="32">
        <f t="shared" si="11"/>
        <v>248</v>
      </c>
      <c r="K49" s="32">
        <f t="shared" si="12"/>
        <v>0</v>
      </c>
      <c r="L49" s="32">
        <f t="shared" si="13"/>
        <v>573</v>
      </c>
      <c r="M49" s="32">
        <f t="shared" si="7"/>
      </c>
      <c r="N49" s="38" t="e">
        <f t="shared" si="15"/>
        <v>#VALUE!</v>
      </c>
      <c r="P49" s="2">
        <f ca="1" t="shared" si="5"/>
      </c>
      <c r="T49" s="3" t="str">
        <f t="shared" si="14"/>
        <v>MPC</v>
      </c>
    </row>
    <row r="50" spans="1:20" ht="12" customHeight="1">
      <c r="A50" s="38">
        <f t="shared" si="9"/>
      </c>
      <c r="B50" s="39" t="s">
        <v>205</v>
      </c>
      <c r="C50" s="39" t="s">
        <v>19</v>
      </c>
      <c r="D50" s="40">
        <v>0</v>
      </c>
      <c r="E50" s="32">
        <v>314</v>
      </c>
      <c r="F50" s="40">
        <v>0</v>
      </c>
      <c r="G50" s="32">
        <v>201</v>
      </c>
      <c r="H50" s="32" t="s">
        <v>319</v>
      </c>
      <c r="I50" s="32">
        <f t="shared" si="10"/>
        <v>314</v>
      </c>
      <c r="J50" s="32">
        <f t="shared" si="11"/>
        <v>201</v>
      </c>
      <c r="K50" s="32">
        <f t="shared" si="12"/>
        <v>0</v>
      </c>
      <c r="L50" s="32">
        <f t="shared" si="13"/>
        <v>515</v>
      </c>
      <c r="M50" s="32">
        <f t="shared" si="7"/>
      </c>
      <c r="N50" s="38" t="e">
        <f t="shared" si="15"/>
        <v>#VALUE!</v>
      </c>
      <c r="P50" s="2">
        <f ca="1" t="shared" si="5"/>
      </c>
      <c r="T50" s="3" t="str">
        <f t="shared" si="14"/>
        <v>MPC</v>
      </c>
    </row>
    <row r="51" spans="1:20" ht="12" customHeight="1">
      <c r="A51" s="39"/>
      <c r="B51" s="42"/>
      <c r="C51" s="42"/>
      <c r="D51" s="40"/>
      <c r="E51" s="40"/>
      <c r="N51" s="38"/>
      <c r="P51" s="2">
        <f ca="1" t="shared" si="5"/>
      </c>
      <c r="T51" s="3" t="str">
        <f>T50</f>
        <v>MPC</v>
      </c>
    </row>
    <row r="52" spans="1:20" ht="15.75">
      <c r="A52" s="34" t="s">
        <v>44</v>
      </c>
      <c r="N52" s="38"/>
      <c r="P52" s="2">
        <f ca="1" t="shared" si="5"/>
      </c>
      <c r="T52" s="3" t="s">
        <v>303</v>
      </c>
    </row>
    <row r="53" spans="1:20" ht="27.75" customHeight="1">
      <c r="A53" s="35" t="s">
        <v>166</v>
      </c>
      <c r="B53" s="36" t="s">
        <v>1</v>
      </c>
      <c r="C53" s="36" t="s">
        <v>167</v>
      </c>
      <c r="D53" s="35" t="s">
        <v>172</v>
      </c>
      <c r="E53" s="35" t="s">
        <v>173</v>
      </c>
      <c r="F53" s="35" t="s">
        <v>174</v>
      </c>
      <c r="G53" s="35" t="s">
        <v>176</v>
      </c>
      <c r="H53" s="35" t="s">
        <v>175</v>
      </c>
      <c r="I53" s="35"/>
      <c r="J53" s="35"/>
      <c r="K53" s="35"/>
      <c r="L53" s="37" t="s">
        <v>165</v>
      </c>
      <c r="N53" s="38"/>
      <c r="P53" s="2">
        <f ca="1" t="shared" si="5"/>
      </c>
      <c r="T53" s="3" t="str">
        <f>T52</f>
        <v>JPB</v>
      </c>
    </row>
    <row r="54" spans="1:20" ht="12" customHeight="1">
      <c r="A54" s="38">
        <f aca="true" t="shared" si="16" ref="A54:A71">_xlfn.IFERROR(N54,"")</f>
        <v>1</v>
      </c>
      <c r="B54" s="39" t="s">
        <v>45</v>
      </c>
      <c r="C54" s="39" t="s">
        <v>10</v>
      </c>
      <c r="D54" s="40">
        <v>1343</v>
      </c>
      <c r="E54" s="40">
        <v>0</v>
      </c>
      <c r="F54" s="41">
        <v>1503</v>
      </c>
      <c r="G54" s="32">
        <v>0</v>
      </c>
      <c r="H54" s="32">
        <v>1446</v>
      </c>
      <c r="I54" s="32">
        <f aca="true" t="shared" si="17" ref="I54:I71">LARGE(D54:H54,1)</f>
        <v>1503</v>
      </c>
      <c r="J54" s="32">
        <f aca="true" t="shared" si="18" ref="J54:J71">LARGE(D54:H54,2)</f>
        <v>1446</v>
      </c>
      <c r="K54" s="32">
        <f aca="true" t="shared" si="19" ref="K54:K71">LARGE(D54:H54,3)</f>
        <v>1343</v>
      </c>
      <c r="L54" s="32">
        <f aca="true" t="shared" si="20" ref="L54:L71">SUM(I54:K54)</f>
        <v>4292</v>
      </c>
      <c r="M54" s="32">
        <f t="shared" si="7"/>
        <v>4292</v>
      </c>
      <c r="N54" s="38">
        <f>RANK(M54,$M$54:$M$71)</f>
        <v>1</v>
      </c>
      <c r="P54" s="2">
        <f ca="1" t="shared" si="5"/>
      </c>
      <c r="T54" s="3" t="str">
        <f aca="true" t="shared" si="21" ref="T54:T75">T53</f>
        <v>JPB</v>
      </c>
    </row>
    <row r="55" spans="1:20" ht="12" customHeight="1">
      <c r="A55" s="38">
        <f t="shared" si="16"/>
        <v>2</v>
      </c>
      <c r="B55" s="39" t="s">
        <v>206</v>
      </c>
      <c r="C55" s="39" t="s">
        <v>39</v>
      </c>
      <c r="D55" s="40">
        <v>0</v>
      </c>
      <c r="E55" s="40">
        <v>996</v>
      </c>
      <c r="F55" s="41">
        <v>1268</v>
      </c>
      <c r="G55" s="32">
        <v>1129</v>
      </c>
      <c r="H55" s="32">
        <v>1296</v>
      </c>
      <c r="I55" s="32">
        <f t="shared" si="17"/>
        <v>1296</v>
      </c>
      <c r="J55" s="32">
        <f t="shared" si="18"/>
        <v>1268</v>
      </c>
      <c r="K55" s="32">
        <f t="shared" si="19"/>
        <v>1129</v>
      </c>
      <c r="L55" s="32">
        <f t="shared" si="20"/>
        <v>3693</v>
      </c>
      <c r="M55" s="32">
        <f t="shared" si="7"/>
        <v>3693</v>
      </c>
      <c r="N55" s="38">
        <f aca="true" t="shared" si="22" ref="N55:N71">RANK(M55,$M$54:$M$71)</f>
        <v>2</v>
      </c>
      <c r="P55" s="2">
        <f ca="1" t="shared" si="5"/>
      </c>
      <c r="T55" s="3" t="str">
        <f t="shared" si="21"/>
        <v>JPB</v>
      </c>
    </row>
    <row r="56" spans="1:20" ht="12" customHeight="1">
      <c r="A56" s="38">
        <f t="shared" si="16"/>
        <v>3</v>
      </c>
      <c r="B56" s="39" t="s">
        <v>47</v>
      </c>
      <c r="C56" s="39" t="s">
        <v>5</v>
      </c>
      <c r="D56" s="40">
        <v>1135</v>
      </c>
      <c r="E56" s="40">
        <v>0</v>
      </c>
      <c r="F56" s="41">
        <v>1297</v>
      </c>
      <c r="G56" s="32">
        <v>0</v>
      </c>
      <c r="H56" s="32">
        <v>1231</v>
      </c>
      <c r="I56" s="32">
        <f t="shared" si="17"/>
        <v>1297</v>
      </c>
      <c r="J56" s="32">
        <f t="shared" si="18"/>
        <v>1231</v>
      </c>
      <c r="K56" s="32">
        <f t="shared" si="19"/>
        <v>1135</v>
      </c>
      <c r="L56" s="32">
        <f t="shared" si="20"/>
        <v>3663</v>
      </c>
      <c r="M56" s="32">
        <f t="shared" si="7"/>
        <v>3663</v>
      </c>
      <c r="N56" s="38">
        <f t="shared" si="22"/>
        <v>3</v>
      </c>
      <c r="P56" s="2">
        <f ca="1" t="shared" si="5"/>
      </c>
      <c r="T56" s="3" t="str">
        <f t="shared" si="21"/>
        <v>JPB</v>
      </c>
    </row>
    <row r="57" spans="1:20" ht="12" customHeight="1">
      <c r="A57" s="38">
        <f t="shared" si="16"/>
        <v>4</v>
      </c>
      <c r="B57" s="39" t="s">
        <v>52</v>
      </c>
      <c r="C57" s="39" t="s">
        <v>7</v>
      </c>
      <c r="D57" s="40">
        <v>944</v>
      </c>
      <c r="E57" s="32">
        <v>1087</v>
      </c>
      <c r="F57" s="41">
        <v>1005</v>
      </c>
      <c r="G57" s="32">
        <v>1214</v>
      </c>
      <c r="H57" s="32" t="s">
        <v>319</v>
      </c>
      <c r="I57" s="32">
        <f t="shared" si="17"/>
        <v>1214</v>
      </c>
      <c r="J57" s="32">
        <f t="shared" si="18"/>
        <v>1087</v>
      </c>
      <c r="K57" s="32">
        <f t="shared" si="19"/>
        <v>1005</v>
      </c>
      <c r="L57" s="32">
        <f t="shared" si="20"/>
        <v>3306</v>
      </c>
      <c r="M57" s="32">
        <f t="shared" si="7"/>
        <v>3306</v>
      </c>
      <c r="N57" s="38">
        <f t="shared" si="22"/>
        <v>4</v>
      </c>
      <c r="P57" s="2">
        <f ca="1" t="shared" si="5"/>
      </c>
      <c r="T57" s="3" t="str">
        <f t="shared" si="21"/>
        <v>JPB</v>
      </c>
    </row>
    <row r="58" spans="1:20" ht="12" customHeight="1">
      <c r="A58" s="38">
        <f t="shared" si="16"/>
        <v>5</v>
      </c>
      <c r="B58" s="39" t="s">
        <v>48</v>
      </c>
      <c r="C58" s="39" t="s">
        <v>5</v>
      </c>
      <c r="D58" s="40">
        <v>1082</v>
      </c>
      <c r="E58" s="32">
        <v>1076</v>
      </c>
      <c r="F58" s="41">
        <v>1074</v>
      </c>
      <c r="G58" s="32">
        <v>928</v>
      </c>
      <c r="H58" s="32">
        <v>1061</v>
      </c>
      <c r="I58" s="32">
        <f t="shared" si="17"/>
        <v>1082</v>
      </c>
      <c r="J58" s="32">
        <f t="shared" si="18"/>
        <v>1076</v>
      </c>
      <c r="K58" s="32">
        <f t="shared" si="19"/>
        <v>1074</v>
      </c>
      <c r="L58" s="32">
        <f t="shared" si="20"/>
        <v>3232</v>
      </c>
      <c r="M58" s="32">
        <f t="shared" si="7"/>
        <v>3232</v>
      </c>
      <c r="N58" s="38">
        <f t="shared" si="22"/>
        <v>5</v>
      </c>
      <c r="P58" s="2">
        <f ca="1" t="shared" si="5"/>
      </c>
      <c r="T58" s="3" t="str">
        <f t="shared" si="21"/>
        <v>JPB</v>
      </c>
    </row>
    <row r="59" spans="1:20" ht="12" customHeight="1">
      <c r="A59" s="38">
        <f t="shared" si="16"/>
        <v>6</v>
      </c>
      <c r="B59" s="39" t="s">
        <v>51</v>
      </c>
      <c r="C59" s="39" t="s">
        <v>5</v>
      </c>
      <c r="D59" s="40">
        <v>969</v>
      </c>
      <c r="E59" s="32">
        <v>914</v>
      </c>
      <c r="F59" s="41">
        <v>1202</v>
      </c>
      <c r="G59" s="32">
        <v>957</v>
      </c>
      <c r="H59" s="32">
        <v>1050</v>
      </c>
      <c r="I59" s="32">
        <f t="shared" si="17"/>
        <v>1202</v>
      </c>
      <c r="J59" s="32">
        <f t="shared" si="18"/>
        <v>1050</v>
      </c>
      <c r="K59" s="32">
        <f t="shared" si="19"/>
        <v>969</v>
      </c>
      <c r="L59" s="32">
        <f t="shared" si="20"/>
        <v>3221</v>
      </c>
      <c r="M59" s="32">
        <f t="shared" si="7"/>
        <v>3221</v>
      </c>
      <c r="N59" s="38">
        <f t="shared" si="22"/>
        <v>6</v>
      </c>
      <c r="P59" s="2">
        <f ca="1" t="shared" si="5"/>
      </c>
      <c r="T59" s="3" t="str">
        <f t="shared" si="21"/>
        <v>JPB</v>
      </c>
    </row>
    <row r="60" spans="1:20" ht="12" customHeight="1">
      <c r="A60" s="38">
        <f t="shared" si="16"/>
        <v>7</v>
      </c>
      <c r="B60" s="39" t="s">
        <v>50</v>
      </c>
      <c r="C60" s="39" t="s">
        <v>10</v>
      </c>
      <c r="D60" s="40">
        <v>988</v>
      </c>
      <c r="E60" s="40">
        <v>0</v>
      </c>
      <c r="F60" s="41">
        <v>1090</v>
      </c>
      <c r="G60" s="32">
        <v>0</v>
      </c>
      <c r="H60" s="32">
        <v>1108</v>
      </c>
      <c r="I60" s="32">
        <f t="shared" si="17"/>
        <v>1108</v>
      </c>
      <c r="J60" s="32">
        <f t="shared" si="18"/>
        <v>1090</v>
      </c>
      <c r="K60" s="32">
        <f t="shared" si="19"/>
        <v>988</v>
      </c>
      <c r="L60" s="32">
        <f t="shared" si="20"/>
        <v>3186</v>
      </c>
      <c r="M60" s="32">
        <f t="shared" si="7"/>
        <v>3186</v>
      </c>
      <c r="N60" s="38">
        <f t="shared" si="22"/>
        <v>7</v>
      </c>
      <c r="P60" s="2">
        <f ca="1" t="shared" si="5"/>
      </c>
      <c r="T60" s="3" t="str">
        <f t="shared" si="21"/>
        <v>JPB</v>
      </c>
    </row>
    <row r="61" spans="1:20" ht="12" customHeight="1">
      <c r="A61" s="38">
        <f t="shared" si="16"/>
        <v>8</v>
      </c>
      <c r="B61" s="39" t="s">
        <v>208</v>
      </c>
      <c r="C61" s="39" t="s">
        <v>7</v>
      </c>
      <c r="D61" s="40">
        <v>0</v>
      </c>
      <c r="E61" s="40">
        <v>934</v>
      </c>
      <c r="F61" s="41">
        <v>1016</v>
      </c>
      <c r="G61" s="32">
        <v>902</v>
      </c>
      <c r="H61" s="32">
        <v>1109</v>
      </c>
      <c r="I61" s="32">
        <f t="shared" si="17"/>
        <v>1109</v>
      </c>
      <c r="J61" s="32">
        <f t="shared" si="18"/>
        <v>1016</v>
      </c>
      <c r="K61" s="32">
        <f t="shared" si="19"/>
        <v>934</v>
      </c>
      <c r="L61" s="32">
        <f t="shared" si="20"/>
        <v>3059</v>
      </c>
      <c r="M61" s="32">
        <f t="shared" si="7"/>
        <v>3059</v>
      </c>
      <c r="N61" s="38">
        <f t="shared" si="22"/>
        <v>8</v>
      </c>
      <c r="P61" s="2">
        <f ca="1" t="shared" si="5"/>
      </c>
      <c r="T61" s="3" t="str">
        <f t="shared" si="21"/>
        <v>JPB</v>
      </c>
    </row>
    <row r="62" spans="1:20" ht="12" customHeight="1">
      <c r="A62" s="38">
        <f t="shared" si="16"/>
        <v>9</v>
      </c>
      <c r="B62" s="39" t="s">
        <v>49</v>
      </c>
      <c r="C62" s="39" t="s">
        <v>29</v>
      </c>
      <c r="D62" s="40">
        <v>996</v>
      </c>
      <c r="E62" s="32">
        <v>907</v>
      </c>
      <c r="F62" s="41">
        <v>1037</v>
      </c>
      <c r="G62" s="32">
        <v>0</v>
      </c>
      <c r="H62" s="32" t="s">
        <v>319</v>
      </c>
      <c r="I62" s="32">
        <f t="shared" si="17"/>
        <v>1037</v>
      </c>
      <c r="J62" s="32">
        <f t="shared" si="18"/>
        <v>996</v>
      </c>
      <c r="K62" s="32">
        <f t="shared" si="19"/>
        <v>907</v>
      </c>
      <c r="L62" s="32">
        <f t="shared" si="20"/>
        <v>2940</v>
      </c>
      <c r="M62" s="32">
        <f t="shared" si="7"/>
        <v>2940</v>
      </c>
      <c r="N62" s="38">
        <f t="shared" si="22"/>
        <v>9</v>
      </c>
      <c r="P62" s="2">
        <f ca="1" t="shared" si="5"/>
      </c>
      <c r="T62" s="3" t="str">
        <f t="shared" si="21"/>
        <v>JPB</v>
      </c>
    </row>
    <row r="63" spans="1:20" ht="12" customHeight="1">
      <c r="A63" s="38">
        <f t="shared" si="16"/>
        <v>10</v>
      </c>
      <c r="B63" s="39" t="s">
        <v>211</v>
      </c>
      <c r="C63" s="39" t="s">
        <v>5</v>
      </c>
      <c r="D63" s="40">
        <v>0</v>
      </c>
      <c r="E63" s="32">
        <v>735</v>
      </c>
      <c r="F63" s="40">
        <v>0</v>
      </c>
      <c r="G63" s="32">
        <v>803</v>
      </c>
      <c r="H63" s="32">
        <v>1098</v>
      </c>
      <c r="I63" s="32">
        <f t="shared" si="17"/>
        <v>1098</v>
      </c>
      <c r="J63" s="32">
        <f t="shared" si="18"/>
        <v>803</v>
      </c>
      <c r="K63" s="32">
        <f t="shared" si="19"/>
        <v>735</v>
      </c>
      <c r="L63" s="32">
        <f t="shared" si="20"/>
        <v>2636</v>
      </c>
      <c r="M63" s="32">
        <f t="shared" si="7"/>
        <v>2636</v>
      </c>
      <c r="N63" s="38">
        <f t="shared" si="22"/>
        <v>10</v>
      </c>
      <c r="P63" s="2">
        <f ca="1" t="shared" si="5"/>
      </c>
      <c r="T63" s="3" t="str">
        <f t="shared" si="21"/>
        <v>JPB</v>
      </c>
    </row>
    <row r="64" spans="1:20" ht="12" customHeight="1">
      <c r="A64" s="38">
        <f t="shared" si="16"/>
        <v>11</v>
      </c>
      <c r="B64" s="39" t="s">
        <v>212</v>
      </c>
      <c r="C64" s="39" t="s">
        <v>5</v>
      </c>
      <c r="D64" s="40">
        <v>0</v>
      </c>
      <c r="E64" s="32">
        <v>228</v>
      </c>
      <c r="F64" s="41">
        <v>811</v>
      </c>
      <c r="G64" s="32">
        <v>660</v>
      </c>
      <c r="H64" s="32">
        <v>836</v>
      </c>
      <c r="I64" s="32">
        <f t="shared" si="17"/>
        <v>836</v>
      </c>
      <c r="J64" s="32">
        <f t="shared" si="18"/>
        <v>811</v>
      </c>
      <c r="K64" s="32">
        <f t="shared" si="19"/>
        <v>660</v>
      </c>
      <c r="L64" s="32">
        <f t="shared" si="20"/>
        <v>2307</v>
      </c>
      <c r="M64" s="32">
        <f t="shared" si="7"/>
        <v>2307</v>
      </c>
      <c r="N64" s="38">
        <f t="shared" si="22"/>
        <v>11</v>
      </c>
      <c r="P64" s="2">
        <f ca="1" t="shared" si="5"/>
      </c>
      <c r="T64" s="3" t="str">
        <f t="shared" si="21"/>
        <v>JPB</v>
      </c>
    </row>
    <row r="65" spans="1:20" ht="12" customHeight="1">
      <c r="A65" s="38">
        <f t="shared" si="16"/>
        <v>12</v>
      </c>
      <c r="B65" s="39" t="s">
        <v>210</v>
      </c>
      <c r="C65" s="39" t="s">
        <v>17</v>
      </c>
      <c r="D65" s="40">
        <v>0</v>
      </c>
      <c r="E65" s="40">
        <v>746</v>
      </c>
      <c r="F65" s="41">
        <v>712</v>
      </c>
      <c r="G65" s="32">
        <v>0</v>
      </c>
      <c r="H65" s="32">
        <v>754</v>
      </c>
      <c r="I65" s="32">
        <f t="shared" si="17"/>
        <v>754</v>
      </c>
      <c r="J65" s="32">
        <f t="shared" si="18"/>
        <v>746</v>
      </c>
      <c r="K65" s="32">
        <f t="shared" si="19"/>
        <v>712</v>
      </c>
      <c r="L65" s="32">
        <f t="shared" si="20"/>
        <v>2212</v>
      </c>
      <c r="M65" s="32">
        <f t="shared" si="7"/>
        <v>2212</v>
      </c>
      <c r="N65" s="38">
        <f t="shared" si="22"/>
        <v>12</v>
      </c>
      <c r="P65" s="2">
        <f ca="1" t="shared" si="5"/>
      </c>
      <c r="T65" s="3" t="str">
        <f t="shared" si="21"/>
        <v>JPB</v>
      </c>
    </row>
    <row r="66" spans="1:20" ht="12" customHeight="1">
      <c r="A66" s="38">
        <f t="shared" si="16"/>
      </c>
      <c r="B66" s="39" t="s">
        <v>46</v>
      </c>
      <c r="C66" s="39" t="s">
        <v>5</v>
      </c>
      <c r="D66" s="40">
        <v>1147</v>
      </c>
      <c r="E66" s="40">
        <v>0</v>
      </c>
      <c r="F66" s="40">
        <v>0</v>
      </c>
      <c r="G66" s="32">
        <v>1157</v>
      </c>
      <c r="H66" s="32" t="s">
        <v>319</v>
      </c>
      <c r="I66" s="32">
        <f t="shared" si="17"/>
        <v>1157</v>
      </c>
      <c r="J66" s="32">
        <f t="shared" si="18"/>
        <v>1147</v>
      </c>
      <c r="K66" s="32">
        <f t="shared" si="19"/>
        <v>0</v>
      </c>
      <c r="L66" s="32">
        <f t="shared" si="20"/>
        <v>2304</v>
      </c>
      <c r="M66" s="32">
        <f t="shared" si="7"/>
      </c>
      <c r="N66" s="38" t="e">
        <f t="shared" si="22"/>
        <v>#VALUE!</v>
      </c>
      <c r="P66" s="2">
        <f ca="1" t="shared" si="5"/>
      </c>
      <c r="T66" s="3" t="str">
        <f t="shared" si="21"/>
        <v>JPB</v>
      </c>
    </row>
    <row r="67" spans="1:20" ht="12" customHeight="1">
      <c r="A67" s="38">
        <f t="shared" si="16"/>
      </c>
      <c r="B67" s="39" t="s">
        <v>209</v>
      </c>
      <c r="C67" s="39" t="s">
        <v>29</v>
      </c>
      <c r="D67" s="40">
        <v>0</v>
      </c>
      <c r="E67" s="40">
        <v>889</v>
      </c>
      <c r="F67" s="41">
        <v>1196</v>
      </c>
      <c r="G67" s="32">
        <v>0</v>
      </c>
      <c r="H67" s="32" t="s">
        <v>319</v>
      </c>
      <c r="I67" s="32">
        <f t="shared" si="17"/>
        <v>1196</v>
      </c>
      <c r="J67" s="32">
        <f t="shared" si="18"/>
        <v>889</v>
      </c>
      <c r="K67" s="32">
        <f t="shared" si="19"/>
        <v>0</v>
      </c>
      <c r="L67" s="32">
        <f t="shared" si="20"/>
        <v>2085</v>
      </c>
      <c r="M67" s="32">
        <f t="shared" si="7"/>
      </c>
      <c r="N67" s="38" t="e">
        <f t="shared" si="22"/>
        <v>#VALUE!</v>
      </c>
      <c r="P67" s="2">
        <f ca="1" t="shared" si="5"/>
      </c>
      <c r="T67" s="3" t="str">
        <f t="shared" si="21"/>
        <v>JPB</v>
      </c>
    </row>
    <row r="68" spans="1:20" ht="12" customHeight="1">
      <c r="A68" s="38">
        <f t="shared" si="16"/>
      </c>
      <c r="B68" s="39" t="s">
        <v>207</v>
      </c>
      <c r="C68" s="39" t="s">
        <v>29</v>
      </c>
      <c r="D68" s="40">
        <v>0</v>
      </c>
      <c r="E68" s="40">
        <v>995</v>
      </c>
      <c r="F68" s="41">
        <v>1087</v>
      </c>
      <c r="G68" s="32">
        <v>0</v>
      </c>
      <c r="H68" s="32" t="s">
        <v>319</v>
      </c>
      <c r="I68" s="32">
        <f t="shared" si="17"/>
        <v>1087</v>
      </c>
      <c r="J68" s="32">
        <f t="shared" si="18"/>
        <v>995</v>
      </c>
      <c r="K68" s="32">
        <f t="shared" si="19"/>
        <v>0</v>
      </c>
      <c r="L68" s="32">
        <f t="shared" si="20"/>
        <v>2082</v>
      </c>
      <c r="M68" s="32">
        <f t="shared" si="7"/>
      </c>
      <c r="N68" s="38" t="e">
        <f t="shared" si="22"/>
        <v>#VALUE!</v>
      </c>
      <c r="P68" s="2">
        <f ca="1" t="shared" si="5"/>
      </c>
      <c r="T68" s="3" t="str">
        <f t="shared" si="21"/>
        <v>JPB</v>
      </c>
    </row>
    <row r="69" spans="1:20" ht="12" customHeight="1">
      <c r="A69" s="38">
        <f t="shared" si="16"/>
      </c>
      <c r="B69" s="39" t="s">
        <v>53</v>
      </c>
      <c r="C69" s="39" t="s">
        <v>7</v>
      </c>
      <c r="D69" s="40">
        <v>864</v>
      </c>
      <c r="E69" s="32">
        <v>933</v>
      </c>
      <c r="F69" s="40">
        <v>0</v>
      </c>
      <c r="G69" s="32">
        <v>0</v>
      </c>
      <c r="H69" s="32" t="s">
        <v>319</v>
      </c>
      <c r="I69" s="32">
        <f t="shared" si="17"/>
        <v>933</v>
      </c>
      <c r="J69" s="32">
        <f t="shared" si="18"/>
        <v>864</v>
      </c>
      <c r="K69" s="32">
        <f t="shared" si="19"/>
        <v>0</v>
      </c>
      <c r="L69" s="32">
        <f t="shared" si="20"/>
        <v>1797</v>
      </c>
      <c r="M69" s="32">
        <f t="shared" si="7"/>
      </c>
      <c r="N69" s="38" t="e">
        <f t="shared" si="22"/>
        <v>#VALUE!</v>
      </c>
      <c r="P69" s="2">
        <f aca="true" ca="1" t="shared" si="23" ref="P69:P132">_xlfn.IFERROR(IF(B69&lt;&gt;"",INDEX(OFFSET(INDIRECT(ADDRESS($U$1,$W$1,1,1,CONCATENATE("[",$T$1,"]",$T69))),0,0,57),MATCH($B69,OFFSET(INDIRECT(ADDRESS($U$1,$V$1,1,1,CONCATENATE("[",$T$1,"]",$T69))),0,0,57),0)),""),"")</f>
      </c>
      <c r="T69" s="3" t="str">
        <f t="shared" si="21"/>
        <v>JPB</v>
      </c>
    </row>
    <row r="70" spans="1:20" ht="12" customHeight="1">
      <c r="A70" s="38">
        <f t="shared" si="16"/>
      </c>
      <c r="B70" s="39" t="s">
        <v>54</v>
      </c>
      <c r="C70" s="39" t="s">
        <v>2</v>
      </c>
      <c r="D70" s="40">
        <v>743</v>
      </c>
      <c r="E70" s="40">
        <v>0</v>
      </c>
      <c r="F70" s="40">
        <v>0</v>
      </c>
      <c r="G70" s="32">
        <v>726</v>
      </c>
      <c r="H70" s="32" t="s">
        <v>319</v>
      </c>
      <c r="I70" s="32">
        <f t="shared" si="17"/>
        <v>743</v>
      </c>
      <c r="J70" s="32">
        <f t="shared" si="18"/>
        <v>726</v>
      </c>
      <c r="K70" s="32">
        <f t="shared" si="19"/>
        <v>0</v>
      </c>
      <c r="L70" s="32">
        <f t="shared" si="20"/>
        <v>1469</v>
      </c>
      <c r="M70" s="32">
        <f aca="true" t="shared" si="24" ref="M70:M131">IF(COUNTIF(I70:K70,"&gt;"&amp;0)&gt;2,L70,"")</f>
      </c>
      <c r="N70" s="38" t="e">
        <f t="shared" si="22"/>
        <v>#VALUE!</v>
      </c>
      <c r="P70" s="2">
        <f ca="1" t="shared" si="23"/>
      </c>
      <c r="T70" s="3" t="str">
        <f t="shared" si="21"/>
        <v>JPB</v>
      </c>
    </row>
    <row r="71" spans="1:20" ht="12" customHeight="1">
      <c r="A71" s="38">
        <f t="shared" si="16"/>
      </c>
      <c r="B71" s="39" t="s">
        <v>55</v>
      </c>
      <c r="C71" s="39" t="s">
        <v>5</v>
      </c>
      <c r="D71" s="40">
        <v>536</v>
      </c>
      <c r="E71" s="32">
        <v>579</v>
      </c>
      <c r="F71" s="40">
        <v>0</v>
      </c>
      <c r="G71" s="32">
        <v>0</v>
      </c>
      <c r="H71" s="32" t="s">
        <v>319</v>
      </c>
      <c r="I71" s="32">
        <f t="shared" si="17"/>
        <v>579</v>
      </c>
      <c r="J71" s="32">
        <f t="shared" si="18"/>
        <v>536</v>
      </c>
      <c r="K71" s="32">
        <f t="shared" si="19"/>
        <v>0</v>
      </c>
      <c r="L71" s="32">
        <f t="shared" si="20"/>
        <v>1115</v>
      </c>
      <c r="M71" s="32">
        <f t="shared" si="24"/>
      </c>
      <c r="N71" s="38" t="e">
        <f t="shared" si="22"/>
        <v>#VALUE!</v>
      </c>
      <c r="P71" s="2">
        <f ca="1" t="shared" si="23"/>
      </c>
      <c r="T71" s="3" t="str">
        <f t="shared" si="21"/>
        <v>JPB</v>
      </c>
    </row>
    <row r="72" spans="1:20" ht="12" customHeight="1">
      <c r="A72" s="39"/>
      <c r="B72" s="42"/>
      <c r="C72" s="42"/>
      <c r="N72" s="38"/>
      <c r="P72" s="2">
        <f ca="1" t="shared" si="23"/>
      </c>
      <c r="T72" s="3" t="str">
        <f t="shared" si="21"/>
        <v>JPB</v>
      </c>
    </row>
    <row r="73" spans="1:20" ht="12" customHeight="1">
      <c r="A73" s="34" t="s">
        <v>56</v>
      </c>
      <c r="N73" s="38"/>
      <c r="P73" s="2">
        <f ca="1" t="shared" si="23"/>
      </c>
      <c r="T73" s="3" t="s">
        <v>304</v>
      </c>
    </row>
    <row r="74" spans="1:20" ht="27.75" customHeight="1">
      <c r="A74" s="35" t="s">
        <v>166</v>
      </c>
      <c r="B74" s="36" t="s">
        <v>1</v>
      </c>
      <c r="C74" s="36" t="s">
        <v>167</v>
      </c>
      <c r="D74" s="35" t="s">
        <v>172</v>
      </c>
      <c r="E74" s="35" t="s">
        <v>173</v>
      </c>
      <c r="F74" s="35" t="s">
        <v>174</v>
      </c>
      <c r="G74" s="35" t="s">
        <v>176</v>
      </c>
      <c r="H74" s="35" t="s">
        <v>175</v>
      </c>
      <c r="I74" s="35"/>
      <c r="J74" s="35"/>
      <c r="K74" s="35"/>
      <c r="L74" s="37" t="s">
        <v>165</v>
      </c>
      <c r="N74" s="38"/>
      <c r="P74" s="2">
        <f ca="1" t="shared" si="23"/>
      </c>
      <c r="T74" s="3" t="str">
        <f t="shared" si="21"/>
        <v>MPB</v>
      </c>
    </row>
    <row r="75" spans="1:20" ht="12" customHeight="1">
      <c r="A75" s="38">
        <f aca="true" t="shared" si="25" ref="A75:A84">_xlfn.IFERROR(N75,"")</f>
        <v>1</v>
      </c>
      <c r="B75" s="39" t="s">
        <v>57</v>
      </c>
      <c r="C75" s="39" t="s">
        <v>10</v>
      </c>
      <c r="D75" s="40">
        <v>1034</v>
      </c>
      <c r="E75" s="40">
        <v>0</v>
      </c>
      <c r="F75" s="41">
        <v>1191</v>
      </c>
      <c r="G75" s="32">
        <v>0</v>
      </c>
      <c r="H75" s="32">
        <v>1213</v>
      </c>
      <c r="I75" s="32">
        <f aca="true" t="shared" si="26" ref="I75:I84">LARGE(D75:H75,1)</f>
        <v>1213</v>
      </c>
      <c r="J75" s="32">
        <f aca="true" t="shared" si="27" ref="J75:J84">LARGE(D75:H75,2)</f>
        <v>1191</v>
      </c>
      <c r="K75" s="32">
        <f aca="true" t="shared" si="28" ref="K75:K84">LARGE(D75:H75,3)</f>
        <v>1034</v>
      </c>
      <c r="L75" s="32">
        <f aca="true" t="shared" si="29" ref="L75:L84">SUM(I75:K75)</f>
        <v>3438</v>
      </c>
      <c r="M75" s="32">
        <f t="shared" si="24"/>
        <v>3438</v>
      </c>
      <c r="N75" s="38">
        <f>RANK(M75,$M$75:$M$84)</f>
        <v>1</v>
      </c>
      <c r="P75" s="2">
        <f ca="1" t="shared" si="23"/>
      </c>
      <c r="T75" s="3" t="str">
        <f t="shared" si="21"/>
        <v>MPB</v>
      </c>
    </row>
    <row r="76" spans="1:20" ht="12" customHeight="1">
      <c r="A76" s="38">
        <f t="shared" si="25"/>
        <v>2</v>
      </c>
      <c r="B76" s="39" t="s">
        <v>197</v>
      </c>
      <c r="C76" s="39" t="s">
        <v>5</v>
      </c>
      <c r="D76" s="40">
        <v>1054</v>
      </c>
      <c r="E76" s="32">
        <v>1019</v>
      </c>
      <c r="F76" s="41">
        <v>1153</v>
      </c>
      <c r="G76" s="32">
        <v>1064</v>
      </c>
      <c r="H76" s="32">
        <v>1191</v>
      </c>
      <c r="I76" s="32">
        <f t="shared" si="26"/>
        <v>1191</v>
      </c>
      <c r="J76" s="32">
        <f t="shared" si="27"/>
        <v>1153</v>
      </c>
      <c r="K76" s="32">
        <f t="shared" si="28"/>
        <v>1064</v>
      </c>
      <c r="L76" s="32">
        <f t="shared" si="29"/>
        <v>3408</v>
      </c>
      <c r="M76" s="32">
        <f t="shared" si="24"/>
        <v>3408</v>
      </c>
      <c r="N76" s="38">
        <f aca="true" t="shared" si="30" ref="N76:N84">RANK(M76,$M$75:$M$84)</f>
        <v>2</v>
      </c>
      <c r="P76" s="2">
        <f ca="1" t="shared" si="23"/>
      </c>
      <c r="T76" s="3" t="str">
        <f>T75</f>
        <v>MPB</v>
      </c>
    </row>
    <row r="77" spans="1:20" ht="12" customHeight="1">
      <c r="A77" s="38">
        <f t="shared" si="25"/>
        <v>3</v>
      </c>
      <c r="B77" s="39" t="s">
        <v>58</v>
      </c>
      <c r="C77" s="39" t="s">
        <v>17</v>
      </c>
      <c r="D77" s="40">
        <v>1000</v>
      </c>
      <c r="E77" s="32">
        <v>872</v>
      </c>
      <c r="F77" s="41">
        <v>1206</v>
      </c>
      <c r="G77" s="32">
        <v>923</v>
      </c>
      <c r="H77" s="32">
        <v>1105</v>
      </c>
      <c r="I77" s="32">
        <f t="shared" si="26"/>
        <v>1206</v>
      </c>
      <c r="J77" s="32">
        <f t="shared" si="27"/>
        <v>1105</v>
      </c>
      <c r="K77" s="32">
        <f t="shared" si="28"/>
        <v>1000</v>
      </c>
      <c r="L77" s="32">
        <f t="shared" si="29"/>
        <v>3311</v>
      </c>
      <c r="M77" s="32">
        <f t="shared" si="24"/>
        <v>3311</v>
      </c>
      <c r="N77" s="38">
        <f t="shared" si="30"/>
        <v>3</v>
      </c>
      <c r="P77" s="2">
        <f ca="1" t="shared" si="23"/>
      </c>
      <c r="T77" s="3" t="str">
        <f aca="true" t="shared" si="31" ref="T77:T140">T76</f>
        <v>MPB</v>
      </c>
    </row>
    <row r="78" spans="1:20" ht="12" customHeight="1">
      <c r="A78" s="38">
        <f t="shared" si="25"/>
        <v>4</v>
      </c>
      <c r="B78" s="42" t="s">
        <v>262</v>
      </c>
      <c r="C78" s="42" t="s">
        <v>19</v>
      </c>
      <c r="D78" s="40">
        <v>0</v>
      </c>
      <c r="E78" s="40">
        <v>0</v>
      </c>
      <c r="F78" s="41">
        <v>1041</v>
      </c>
      <c r="G78" s="32">
        <v>807</v>
      </c>
      <c r="H78" s="32">
        <v>1137</v>
      </c>
      <c r="I78" s="32">
        <f t="shared" si="26"/>
        <v>1137</v>
      </c>
      <c r="J78" s="32">
        <f t="shared" si="27"/>
        <v>1041</v>
      </c>
      <c r="K78" s="32">
        <f t="shared" si="28"/>
        <v>807</v>
      </c>
      <c r="L78" s="32">
        <f t="shared" si="29"/>
        <v>2985</v>
      </c>
      <c r="M78" s="32">
        <f t="shared" si="24"/>
        <v>2985</v>
      </c>
      <c r="N78" s="38">
        <f t="shared" si="30"/>
        <v>4</v>
      </c>
      <c r="P78" s="2">
        <f ca="1" t="shared" si="23"/>
      </c>
      <c r="T78" s="3" t="str">
        <f t="shared" si="31"/>
        <v>MPB</v>
      </c>
    </row>
    <row r="79" spans="1:20" ht="12" customHeight="1">
      <c r="A79" s="38">
        <f t="shared" si="25"/>
        <v>5</v>
      </c>
      <c r="B79" s="39" t="s">
        <v>59</v>
      </c>
      <c r="C79" s="39" t="s">
        <v>7</v>
      </c>
      <c r="D79" s="40">
        <v>940</v>
      </c>
      <c r="E79" s="40">
        <v>0</v>
      </c>
      <c r="F79" s="40">
        <v>0</v>
      </c>
      <c r="G79" s="32">
        <v>842</v>
      </c>
      <c r="H79" s="32">
        <v>1147</v>
      </c>
      <c r="I79" s="32">
        <f t="shared" si="26"/>
        <v>1147</v>
      </c>
      <c r="J79" s="32">
        <f t="shared" si="27"/>
        <v>940</v>
      </c>
      <c r="K79" s="32">
        <f t="shared" si="28"/>
        <v>842</v>
      </c>
      <c r="L79" s="32">
        <f t="shared" si="29"/>
        <v>2929</v>
      </c>
      <c r="M79" s="32">
        <f t="shared" si="24"/>
        <v>2929</v>
      </c>
      <c r="N79" s="38">
        <f t="shared" si="30"/>
        <v>5</v>
      </c>
      <c r="P79" s="2">
        <f ca="1" t="shared" si="23"/>
      </c>
      <c r="T79" s="3" t="str">
        <f t="shared" si="31"/>
        <v>MPB</v>
      </c>
    </row>
    <row r="80" spans="1:20" ht="12" customHeight="1">
      <c r="A80" s="38">
        <f t="shared" si="25"/>
        <v>6</v>
      </c>
      <c r="B80" s="39" t="s">
        <v>60</v>
      </c>
      <c r="C80" s="39" t="s">
        <v>5</v>
      </c>
      <c r="D80" s="40">
        <v>691</v>
      </c>
      <c r="E80" s="32">
        <v>611</v>
      </c>
      <c r="F80" s="40">
        <v>0</v>
      </c>
      <c r="G80" s="32">
        <v>729</v>
      </c>
      <c r="H80" s="32">
        <v>888</v>
      </c>
      <c r="I80" s="32">
        <f t="shared" si="26"/>
        <v>888</v>
      </c>
      <c r="J80" s="32">
        <f t="shared" si="27"/>
        <v>729</v>
      </c>
      <c r="K80" s="32">
        <f t="shared" si="28"/>
        <v>691</v>
      </c>
      <c r="L80" s="32">
        <f t="shared" si="29"/>
        <v>2308</v>
      </c>
      <c r="M80" s="32">
        <f t="shared" si="24"/>
        <v>2308</v>
      </c>
      <c r="N80" s="38">
        <f t="shared" si="30"/>
        <v>6</v>
      </c>
      <c r="P80" s="2">
        <f ca="1" t="shared" si="23"/>
      </c>
      <c r="T80" s="3" t="str">
        <f t="shared" si="31"/>
        <v>MPB</v>
      </c>
    </row>
    <row r="81" spans="1:20" ht="12" customHeight="1">
      <c r="A81" s="38">
        <f t="shared" si="25"/>
        <v>7</v>
      </c>
      <c r="B81" s="39" t="s">
        <v>61</v>
      </c>
      <c r="C81" s="39" t="s">
        <v>17</v>
      </c>
      <c r="D81" s="40">
        <v>642</v>
      </c>
      <c r="E81" s="40">
        <v>0</v>
      </c>
      <c r="F81" s="41">
        <v>764</v>
      </c>
      <c r="G81" s="32">
        <v>0</v>
      </c>
      <c r="H81" s="32">
        <v>767</v>
      </c>
      <c r="I81" s="32">
        <f t="shared" si="26"/>
        <v>767</v>
      </c>
      <c r="J81" s="32">
        <f t="shared" si="27"/>
        <v>764</v>
      </c>
      <c r="K81" s="32">
        <f t="shared" si="28"/>
        <v>642</v>
      </c>
      <c r="L81" s="32">
        <f t="shared" si="29"/>
        <v>2173</v>
      </c>
      <c r="M81" s="32">
        <f t="shared" si="24"/>
        <v>2173</v>
      </c>
      <c r="N81" s="38">
        <f t="shared" si="30"/>
        <v>7</v>
      </c>
      <c r="P81" s="2">
        <f ca="1" t="shared" si="23"/>
      </c>
      <c r="T81" s="3" t="str">
        <f t="shared" si="31"/>
        <v>MPB</v>
      </c>
    </row>
    <row r="82" spans="1:20" ht="12" customHeight="1">
      <c r="A82" s="38">
        <f t="shared" si="25"/>
        <v>8</v>
      </c>
      <c r="B82" s="39" t="s">
        <v>62</v>
      </c>
      <c r="C82" s="39" t="s">
        <v>5</v>
      </c>
      <c r="D82" s="40">
        <v>577</v>
      </c>
      <c r="E82" s="32">
        <v>665</v>
      </c>
      <c r="F82" s="40">
        <v>0</v>
      </c>
      <c r="G82" s="32">
        <v>592</v>
      </c>
      <c r="H82" s="32">
        <v>668</v>
      </c>
      <c r="I82" s="32">
        <f t="shared" si="26"/>
        <v>668</v>
      </c>
      <c r="J82" s="32">
        <f t="shared" si="27"/>
        <v>665</v>
      </c>
      <c r="K82" s="32">
        <f t="shared" si="28"/>
        <v>592</v>
      </c>
      <c r="L82" s="32">
        <f t="shared" si="29"/>
        <v>1925</v>
      </c>
      <c r="M82" s="32">
        <f t="shared" si="24"/>
        <v>1925</v>
      </c>
      <c r="N82" s="38">
        <f t="shared" si="30"/>
        <v>8</v>
      </c>
      <c r="P82" s="2">
        <f ca="1" t="shared" si="23"/>
      </c>
      <c r="T82" s="3" t="str">
        <f t="shared" si="31"/>
        <v>MPB</v>
      </c>
    </row>
    <row r="83" spans="1:20" ht="12" customHeight="1">
      <c r="A83" s="38">
        <f t="shared" si="25"/>
        <v>9</v>
      </c>
      <c r="B83" s="39" t="s">
        <v>63</v>
      </c>
      <c r="C83" s="39" t="s">
        <v>7</v>
      </c>
      <c r="D83" s="40">
        <v>502</v>
      </c>
      <c r="E83" s="32">
        <v>473</v>
      </c>
      <c r="F83" s="41">
        <v>482</v>
      </c>
      <c r="G83" s="32">
        <v>427</v>
      </c>
      <c r="H83" s="32" t="s">
        <v>319</v>
      </c>
      <c r="I83" s="32">
        <f t="shared" si="26"/>
        <v>502</v>
      </c>
      <c r="J83" s="32">
        <f t="shared" si="27"/>
        <v>482</v>
      </c>
      <c r="K83" s="32">
        <f t="shared" si="28"/>
        <v>473</v>
      </c>
      <c r="L83" s="32">
        <f t="shared" si="29"/>
        <v>1457</v>
      </c>
      <c r="M83" s="32">
        <f t="shared" si="24"/>
        <v>1457</v>
      </c>
      <c r="N83" s="38">
        <f t="shared" si="30"/>
        <v>9</v>
      </c>
      <c r="P83" s="2">
        <f ca="1" t="shared" si="23"/>
      </c>
      <c r="T83" s="3" t="str">
        <f t="shared" si="31"/>
        <v>MPB</v>
      </c>
    </row>
    <row r="84" spans="1:20" ht="12" customHeight="1">
      <c r="A84" s="38">
        <f t="shared" si="25"/>
      </c>
      <c r="B84" s="42" t="s">
        <v>263</v>
      </c>
      <c r="C84" s="42" t="s">
        <v>19</v>
      </c>
      <c r="D84" s="40">
        <v>0</v>
      </c>
      <c r="E84" s="40">
        <v>0</v>
      </c>
      <c r="F84" s="41">
        <v>927</v>
      </c>
      <c r="G84" s="32">
        <v>1008</v>
      </c>
      <c r="H84" s="32" t="s">
        <v>319</v>
      </c>
      <c r="I84" s="32">
        <f t="shared" si="26"/>
        <v>1008</v>
      </c>
      <c r="J84" s="32">
        <f t="shared" si="27"/>
        <v>927</v>
      </c>
      <c r="K84" s="32">
        <f t="shared" si="28"/>
        <v>0</v>
      </c>
      <c r="L84" s="32">
        <f t="shared" si="29"/>
        <v>1935</v>
      </c>
      <c r="M84" s="32">
        <f t="shared" si="24"/>
      </c>
      <c r="N84" s="38" t="e">
        <f t="shared" si="30"/>
        <v>#VALUE!</v>
      </c>
      <c r="P84" s="2">
        <f ca="1" t="shared" si="23"/>
      </c>
      <c r="T84" s="3" t="str">
        <f t="shared" si="31"/>
        <v>MPB</v>
      </c>
    </row>
    <row r="85" spans="1:20" ht="12" customHeight="1">
      <c r="A85" s="39"/>
      <c r="B85" s="42"/>
      <c r="C85" s="42"/>
      <c r="N85" s="38"/>
      <c r="P85" s="2">
        <f ca="1" t="shared" si="23"/>
      </c>
      <c r="T85" s="3" t="str">
        <f t="shared" si="31"/>
        <v>MPB</v>
      </c>
    </row>
    <row r="86" spans="1:20" ht="15.75">
      <c r="A86" s="34" t="s">
        <v>168</v>
      </c>
      <c r="N86" s="38"/>
      <c r="P86" s="2">
        <f ca="1" t="shared" si="23"/>
      </c>
      <c r="T86" s="3" t="s">
        <v>305</v>
      </c>
    </row>
    <row r="87" spans="1:20" ht="27.75" customHeight="1">
      <c r="A87" s="35" t="s">
        <v>166</v>
      </c>
      <c r="B87" s="36" t="s">
        <v>1</v>
      </c>
      <c r="C87" s="36" t="s">
        <v>167</v>
      </c>
      <c r="D87" s="35" t="s">
        <v>172</v>
      </c>
      <c r="E87" s="35" t="s">
        <v>173</v>
      </c>
      <c r="F87" s="35" t="s">
        <v>174</v>
      </c>
      <c r="G87" s="35" t="s">
        <v>176</v>
      </c>
      <c r="H87" s="35" t="s">
        <v>175</v>
      </c>
      <c r="I87" s="35"/>
      <c r="J87" s="35"/>
      <c r="K87" s="35"/>
      <c r="L87" s="37" t="s">
        <v>165</v>
      </c>
      <c r="N87" s="38"/>
      <c r="P87" s="2">
        <f ca="1" t="shared" si="23"/>
      </c>
      <c r="T87" s="3" t="str">
        <f t="shared" si="31"/>
        <v>JPA1</v>
      </c>
    </row>
    <row r="88" spans="1:20" ht="12" customHeight="1">
      <c r="A88" s="38">
        <f aca="true" t="shared" si="32" ref="A88:A110">_xlfn.IFERROR(N88,"")</f>
        <v>1</v>
      </c>
      <c r="B88" s="39" t="s">
        <v>64</v>
      </c>
      <c r="C88" s="39" t="s">
        <v>5</v>
      </c>
      <c r="D88" s="40">
        <v>1757</v>
      </c>
      <c r="E88" s="32">
        <v>1673</v>
      </c>
      <c r="F88" s="41">
        <v>1796</v>
      </c>
      <c r="G88" s="32">
        <v>1807</v>
      </c>
      <c r="H88" s="32">
        <v>1843</v>
      </c>
      <c r="I88" s="32">
        <f aca="true" t="shared" si="33" ref="I88:I110">LARGE(D88:H88,1)</f>
        <v>1843</v>
      </c>
      <c r="J88" s="32">
        <f aca="true" t="shared" si="34" ref="J88:J110">LARGE(D88:H88,2)</f>
        <v>1807</v>
      </c>
      <c r="K88" s="32">
        <f aca="true" t="shared" si="35" ref="K88:K110">LARGE(D88:H88,3)</f>
        <v>1796</v>
      </c>
      <c r="L88" s="32">
        <f aca="true" t="shared" si="36" ref="L88:L110">SUM(I88:K88)</f>
        <v>5446</v>
      </c>
      <c r="M88" s="32">
        <f t="shared" si="24"/>
        <v>5446</v>
      </c>
      <c r="N88" s="38">
        <f>RANK(M88,$M$88:$M$110)</f>
        <v>1</v>
      </c>
      <c r="O88" s="30">
        <v>1</v>
      </c>
      <c r="P88" s="2">
        <f ca="1" t="shared" si="23"/>
      </c>
      <c r="T88" s="3" t="str">
        <f t="shared" si="31"/>
        <v>JPA1</v>
      </c>
    </row>
    <row r="89" spans="1:20" ht="12" customHeight="1">
      <c r="A89" s="38">
        <f t="shared" si="32"/>
        <v>2</v>
      </c>
      <c r="B89" s="39" t="s">
        <v>65</v>
      </c>
      <c r="C89" s="39" t="s">
        <v>10</v>
      </c>
      <c r="D89" s="40">
        <v>1552</v>
      </c>
      <c r="E89" s="40">
        <v>0</v>
      </c>
      <c r="F89" s="41">
        <v>1577</v>
      </c>
      <c r="G89" s="32">
        <v>0</v>
      </c>
      <c r="H89" s="32">
        <v>1666</v>
      </c>
      <c r="I89" s="32">
        <f t="shared" si="33"/>
        <v>1666</v>
      </c>
      <c r="J89" s="32">
        <f t="shared" si="34"/>
        <v>1577</v>
      </c>
      <c r="K89" s="32">
        <f t="shared" si="35"/>
        <v>1552</v>
      </c>
      <c r="L89" s="32">
        <f t="shared" si="36"/>
        <v>4795</v>
      </c>
      <c r="M89" s="32">
        <f t="shared" si="24"/>
        <v>4795</v>
      </c>
      <c r="N89" s="38">
        <f aca="true" t="shared" si="37" ref="N89:N110">RANK(M89,$M$88:$M$110)</f>
        <v>2</v>
      </c>
      <c r="O89" s="30">
        <v>4</v>
      </c>
      <c r="P89" s="2">
        <f ca="1" t="shared" si="23"/>
      </c>
      <c r="T89" s="3" t="str">
        <f t="shared" si="31"/>
        <v>JPA1</v>
      </c>
    </row>
    <row r="90" spans="1:20" ht="12" customHeight="1">
      <c r="A90" s="38">
        <f t="shared" si="32"/>
        <v>3</v>
      </c>
      <c r="B90" s="39" t="s">
        <v>66</v>
      </c>
      <c r="C90" s="39" t="s">
        <v>5</v>
      </c>
      <c r="D90" s="40">
        <v>1450</v>
      </c>
      <c r="E90" s="32">
        <v>1503</v>
      </c>
      <c r="F90" s="41">
        <v>1479</v>
      </c>
      <c r="G90" s="32">
        <v>1589</v>
      </c>
      <c r="H90" s="32">
        <v>1546</v>
      </c>
      <c r="I90" s="32">
        <f t="shared" si="33"/>
        <v>1589</v>
      </c>
      <c r="J90" s="32">
        <f t="shared" si="34"/>
        <v>1546</v>
      </c>
      <c r="K90" s="32">
        <f t="shared" si="35"/>
        <v>1503</v>
      </c>
      <c r="L90" s="32">
        <f t="shared" si="36"/>
        <v>4638</v>
      </c>
      <c r="M90" s="32">
        <f t="shared" si="24"/>
        <v>4638</v>
      </c>
      <c r="N90" s="38">
        <f t="shared" si="37"/>
        <v>3</v>
      </c>
      <c r="O90" s="30">
        <v>5</v>
      </c>
      <c r="P90" s="2">
        <f ca="1" t="shared" si="23"/>
      </c>
      <c r="T90" s="3" t="str">
        <f t="shared" si="31"/>
        <v>JPA1</v>
      </c>
    </row>
    <row r="91" spans="1:20" ht="12" customHeight="1">
      <c r="A91" s="38">
        <f t="shared" si="32"/>
        <v>4</v>
      </c>
      <c r="B91" s="39" t="s">
        <v>67</v>
      </c>
      <c r="C91" s="39" t="s">
        <v>7</v>
      </c>
      <c r="D91" s="40">
        <v>1311</v>
      </c>
      <c r="E91" s="32">
        <v>1423</v>
      </c>
      <c r="F91" s="41">
        <v>1356</v>
      </c>
      <c r="G91" s="32">
        <v>1481</v>
      </c>
      <c r="H91" s="32">
        <v>1364</v>
      </c>
      <c r="I91" s="32">
        <f t="shared" si="33"/>
        <v>1481</v>
      </c>
      <c r="J91" s="32">
        <f t="shared" si="34"/>
        <v>1423</v>
      </c>
      <c r="K91" s="32">
        <f t="shared" si="35"/>
        <v>1364</v>
      </c>
      <c r="L91" s="32">
        <f t="shared" si="36"/>
        <v>4268</v>
      </c>
      <c r="M91" s="32">
        <f t="shared" si="24"/>
        <v>4268</v>
      </c>
      <c r="N91" s="38">
        <f t="shared" si="37"/>
        <v>4</v>
      </c>
      <c r="P91" s="2">
        <f ca="1" t="shared" si="23"/>
      </c>
      <c r="T91" s="3" t="str">
        <f t="shared" si="31"/>
        <v>JPA1</v>
      </c>
    </row>
    <row r="92" spans="1:20" ht="12" customHeight="1">
      <c r="A92" s="38">
        <f t="shared" si="32"/>
        <v>5</v>
      </c>
      <c r="B92" s="39" t="s">
        <v>69</v>
      </c>
      <c r="C92" s="39" t="s">
        <v>7</v>
      </c>
      <c r="D92" s="40">
        <v>1163</v>
      </c>
      <c r="E92" s="32">
        <v>1276</v>
      </c>
      <c r="F92" s="41">
        <v>1300</v>
      </c>
      <c r="G92" s="32">
        <v>1357</v>
      </c>
      <c r="H92" s="32">
        <v>1285</v>
      </c>
      <c r="I92" s="32">
        <f t="shared" si="33"/>
        <v>1357</v>
      </c>
      <c r="J92" s="32">
        <f t="shared" si="34"/>
        <v>1300</v>
      </c>
      <c r="K92" s="32">
        <f t="shared" si="35"/>
        <v>1285</v>
      </c>
      <c r="L92" s="32">
        <f t="shared" si="36"/>
        <v>3942</v>
      </c>
      <c r="M92" s="32">
        <f t="shared" si="24"/>
        <v>3942</v>
      </c>
      <c r="N92" s="38">
        <f t="shared" si="37"/>
        <v>5</v>
      </c>
      <c r="P92" s="2">
        <f ca="1" t="shared" si="23"/>
      </c>
      <c r="T92" s="3" t="str">
        <f t="shared" si="31"/>
        <v>JPA1</v>
      </c>
    </row>
    <row r="93" spans="1:20" ht="12" customHeight="1">
      <c r="A93" s="38">
        <f t="shared" si="32"/>
        <v>6</v>
      </c>
      <c r="B93" s="39" t="s">
        <v>214</v>
      </c>
      <c r="C93" s="39" t="s">
        <v>19</v>
      </c>
      <c r="D93" s="40">
        <v>0</v>
      </c>
      <c r="E93" s="32">
        <v>1198</v>
      </c>
      <c r="F93" s="41">
        <v>1318</v>
      </c>
      <c r="G93" s="32">
        <v>1243</v>
      </c>
      <c r="H93" s="32">
        <v>1323</v>
      </c>
      <c r="I93" s="32">
        <f t="shared" si="33"/>
        <v>1323</v>
      </c>
      <c r="J93" s="32">
        <f t="shared" si="34"/>
        <v>1318</v>
      </c>
      <c r="K93" s="32">
        <f t="shared" si="35"/>
        <v>1243</v>
      </c>
      <c r="L93" s="32">
        <f t="shared" si="36"/>
        <v>3884</v>
      </c>
      <c r="M93" s="32">
        <f t="shared" si="24"/>
        <v>3884</v>
      </c>
      <c r="N93" s="38">
        <f t="shared" si="37"/>
        <v>6</v>
      </c>
      <c r="P93" s="2">
        <f ca="1" t="shared" si="23"/>
      </c>
      <c r="T93" s="3" t="str">
        <f t="shared" si="31"/>
        <v>JPA1</v>
      </c>
    </row>
    <row r="94" spans="1:20" ht="12" customHeight="1">
      <c r="A94" s="38">
        <f t="shared" si="32"/>
        <v>7</v>
      </c>
      <c r="B94" s="39" t="s">
        <v>71</v>
      </c>
      <c r="C94" s="39" t="s">
        <v>39</v>
      </c>
      <c r="D94" s="40">
        <v>1105</v>
      </c>
      <c r="E94" s="32">
        <v>1180</v>
      </c>
      <c r="F94" s="41">
        <v>1202</v>
      </c>
      <c r="G94" s="32">
        <v>1159</v>
      </c>
      <c r="H94" s="32">
        <v>1208</v>
      </c>
      <c r="I94" s="32">
        <f t="shared" si="33"/>
        <v>1208</v>
      </c>
      <c r="J94" s="32">
        <f t="shared" si="34"/>
        <v>1202</v>
      </c>
      <c r="K94" s="32">
        <f t="shared" si="35"/>
        <v>1180</v>
      </c>
      <c r="L94" s="32">
        <f t="shared" si="36"/>
        <v>3590</v>
      </c>
      <c r="M94" s="32">
        <f t="shared" si="24"/>
        <v>3590</v>
      </c>
      <c r="N94" s="38">
        <f t="shared" si="37"/>
        <v>7</v>
      </c>
      <c r="P94" s="2">
        <f ca="1" t="shared" si="23"/>
      </c>
      <c r="T94" s="3" t="str">
        <f t="shared" si="31"/>
        <v>JPA1</v>
      </c>
    </row>
    <row r="95" spans="1:20" ht="12" customHeight="1">
      <c r="A95" s="38">
        <f t="shared" si="32"/>
        <v>8</v>
      </c>
      <c r="B95" s="39" t="s">
        <v>217</v>
      </c>
      <c r="C95" s="39" t="s">
        <v>19</v>
      </c>
      <c r="D95" s="40">
        <v>0</v>
      </c>
      <c r="E95" s="32">
        <v>1015</v>
      </c>
      <c r="F95" s="41">
        <v>1186</v>
      </c>
      <c r="G95" s="32">
        <v>751</v>
      </c>
      <c r="H95" s="32">
        <v>1347</v>
      </c>
      <c r="I95" s="32">
        <f t="shared" si="33"/>
        <v>1347</v>
      </c>
      <c r="J95" s="32">
        <f t="shared" si="34"/>
        <v>1186</v>
      </c>
      <c r="K95" s="32">
        <f t="shared" si="35"/>
        <v>1015</v>
      </c>
      <c r="L95" s="32">
        <f t="shared" si="36"/>
        <v>3548</v>
      </c>
      <c r="M95" s="32">
        <f t="shared" si="24"/>
        <v>3548</v>
      </c>
      <c r="N95" s="38">
        <f t="shared" si="37"/>
        <v>8</v>
      </c>
      <c r="P95" s="2">
        <f ca="1" t="shared" si="23"/>
      </c>
      <c r="T95" s="3" t="str">
        <f t="shared" si="31"/>
        <v>JPA1</v>
      </c>
    </row>
    <row r="96" spans="1:20" ht="12" customHeight="1">
      <c r="A96" s="38">
        <f t="shared" si="32"/>
        <v>9</v>
      </c>
      <c r="B96" s="39" t="s">
        <v>68</v>
      </c>
      <c r="C96" s="39" t="s">
        <v>7</v>
      </c>
      <c r="D96" s="40">
        <v>1165</v>
      </c>
      <c r="E96" s="32">
        <v>1017</v>
      </c>
      <c r="F96" s="41">
        <v>1142</v>
      </c>
      <c r="G96" s="32">
        <v>0</v>
      </c>
      <c r="H96" s="32" t="s">
        <v>319</v>
      </c>
      <c r="I96" s="32">
        <f t="shared" si="33"/>
        <v>1165</v>
      </c>
      <c r="J96" s="32">
        <f t="shared" si="34"/>
        <v>1142</v>
      </c>
      <c r="K96" s="32">
        <f t="shared" si="35"/>
        <v>1017</v>
      </c>
      <c r="L96" s="32">
        <f t="shared" si="36"/>
        <v>3324</v>
      </c>
      <c r="M96" s="32">
        <f t="shared" si="24"/>
        <v>3324</v>
      </c>
      <c r="N96" s="38">
        <f t="shared" si="37"/>
        <v>9</v>
      </c>
      <c r="P96" s="2">
        <f ca="1" t="shared" si="23"/>
      </c>
      <c r="T96" s="3" t="str">
        <f t="shared" si="31"/>
        <v>JPA1</v>
      </c>
    </row>
    <row r="97" spans="1:20" ht="12" customHeight="1">
      <c r="A97" s="38">
        <f t="shared" si="32"/>
        <v>10</v>
      </c>
      <c r="B97" s="39" t="s">
        <v>74</v>
      </c>
      <c r="C97" s="39" t="s">
        <v>17</v>
      </c>
      <c r="D97" s="40">
        <v>973</v>
      </c>
      <c r="E97" s="32">
        <v>1062</v>
      </c>
      <c r="F97" s="41">
        <v>1088</v>
      </c>
      <c r="G97" s="32">
        <v>0</v>
      </c>
      <c r="H97" s="32">
        <v>1130</v>
      </c>
      <c r="I97" s="32">
        <f t="shared" si="33"/>
        <v>1130</v>
      </c>
      <c r="J97" s="32">
        <f t="shared" si="34"/>
        <v>1088</v>
      </c>
      <c r="K97" s="32">
        <f t="shared" si="35"/>
        <v>1062</v>
      </c>
      <c r="L97" s="32">
        <f t="shared" si="36"/>
        <v>3280</v>
      </c>
      <c r="M97" s="32">
        <f t="shared" si="24"/>
        <v>3280</v>
      </c>
      <c r="N97" s="38">
        <f t="shared" si="37"/>
        <v>10</v>
      </c>
      <c r="P97" s="2">
        <f ca="1" t="shared" si="23"/>
      </c>
      <c r="T97" s="3" t="str">
        <f t="shared" si="31"/>
        <v>JPA1</v>
      </c>
    </row>
    <row r="98" spans="1:20" ht="12" customHeight="1">
      <c r="A98" s="38">
        <f t="shared" si="32"/>
        <v>11</v>
      </c>
      <c r="B98" s="39" t="s">
        <v>215</v>
      </c>
      <c r="C98" s="39" t="s">
        <v>5</v>
      </c>
      <c r="D98" s="40">
        <v>0</v>
      </c>
      <c r="E98" s="32">
        <v>1084</v>
      </c>
      <c r="F98" s="40">
        <v>0</v>
      </c>
      <c r="G98" s="32">
        <v>882</v>
      </c>
      <c r="H98" s="32">
        <v>1174</v>
      </c>
      <c r="I98" s="32">
        <f t="shared" si="33"/>
        <v>1174</v>
      </c>
      <c r="J98" s="32">
        <f t="shared" si="34"/>
        <v>1084</v>
      </c>
      <c r="K98" s="32">
        <f t="shared" si="35"/>
        <v>882</v>
      </c>
      <c r="L98" s="32">
        <f t="shared" si="36"/>
        <v>3140</v>
      </c>
      <c r="M98" s="32">
        <f t="shared" si="24"/>
        <v>3140</v>
      </c>
      <c r="N98" s="38">
        <f t="shared" si="37"/>
        <v>11</v>
      </c>
      <c r="P98" s="2">
        <f ca="1" t="shared" si="23"/>
      </c>
      <c r="T98" s="3" t="str">
        <f t="shared" si="31"/>
        <v>JPA1</v>
      </c>
    </row>
    <row r="99" spans="1:20" ht="12" customHeight="1">
      <c r="A99" s="38">
        <f t="shared" si="32"/>
        <v>12</v>
      </c>
      <c r="B99" s="39" t="s">
        <v>73</v>
      </c>
      <c r="C99" s="39" t="s">
        <v>2</v>
      </c>
      <c r="D99" s="40">
        <v>1013</v>
      </c>
      <c r="E99" s="32">
        <v>913</v>
      </c>
      <c r="F99" s="41">
        <v>1111</v>
      </c>
      <c r="G99" s="32">
        <v>1003</v>
      </c>
      <c r="H99" s="32" t="s">
        <v>319</v>
      </c>
      <c r="I99" s="32">
        <f t="shared" si="33"/>
        <v>1111</v>
      </c>
      <c r="J99" s="32">
        <f t="shared" si="34"/>
        <v>1013</v>
      </c>
      <c r="K99" s="32">
        <f t="shared" si="35"/>
        <v>1003</v>
      </c>
      <c r="L99" s="32">
        <f t="shared" si="36"/>
        <v>3127</v>
      </c>
      <c r="M99" s="32">
        <f t="shared" si="24"/>
        <v>3127</v>
      </c>
      <c r="N99" s="38">
        <f t="shared" si="37"/>
        <v>12</v>
      </c>
      <c r="P99" s="2">
        <f ca="1" t="shared" si="23"/>
      </c>
      <c r="T99" s="3" t="str">
        <f t="shared" si="31"/>
        <v>JPA1</v>
      </c>
    </row>
    <row r="100" spans="1:20" ht="12" customHeight="1">
      <c r="A100" s="38">
        <f t="shared" si="32"/>
        <v>13</v>
      </c>
      <c r="B100" s="42" t="s">
        <v>255</v>
      </c>
      <c r="C100" s="42" t="s">
        <v>5</v>
      </c>
      <c r="D100" s="40">
        <v>0</v>
      </c>
      <c r="E100" s="40">
        <v>0</v>
      </c>
      <c r="F100" s="41">
        <v>1033</v>
      </c>
      <c r="G100" s="32">
        <v>1063</v>
      </c>
      <c r="H100" s="32">
        <v>946</v>
      </c>
      <c r="I100" s="32">
        <f t="shared" si="33"/>
        <v>1063</v>
      </c>
      <c r="J100" s="32">
        <f t="shared" si="34"/>
        <v>1033</v>
      </c>
      <c r="K100" s="32">
        <f t="shared" si="35"/>
        <v>946</v>
      </c>
      <c r="L100" s="32">
        <f t="shared" si="36"/>
        <v>3042</v>
      </c>
      <c r="M100" s="32">
        <f t="shared" si="24"/>
        <v>3042</v>
      </c>
      <c r="N100" s="38">
        <f t="shared" si="37"/>
        <v>13</v>
      </c>
      <c r="P100" s="2">
        <f ca="1" t="shared" si="23"/>
      </c>
      <c r="T100" s="3" t="str">
        <f t="shared" si="31"/>
        <v>JPA1</v>
      </c>
    </row>
    <row r="101" spans="1:20" ht="12" customHeight="1">
      <c r="A101" s="38">
        <f t="shared" si="32"/>
        <v>14</v>
      </c>
      <c r="B101" s="39" t="s">
        <v>219</v>
      </c>
      <c r="C101" s="39" t="s">
        <v>5</v>
      </c>
      <c r="D101" s="40"/>
      <c r="E101" s="32">
        <v>839</v>
      </c>
      <c r="F101" s="41">
        <v>783</v>
      </c>
      <c r="G101" s="32">
        <v>967</v>
      </c>
      <c r="H101" s="32">
        <v>742</v>
      </c>
      <c r="I101" s="32">
        <f t="shared" si="33"/>
        <v>967</v>
      </c>
      <c r="J101" s="32">
        <f t="shared" si="34"/>
        <v>839</v>
      </c>
      <c r="K101" s="32">
        <f t="shared" si="35"/>
        <v>783</v>
      </c>
      <c r="L101" s="32">
        <f t="shared" si="36"/>
        <v>2589</v>
      </c>
      <c r="M101" s="32">
        <f t="shared" si="24"/>
        <v>2589</v>
      </c>
      <c r="N101" s="38">
        <f t="shared" si="37"/>
        <v>14</v>
      </c>
      <c r="P101" s="2">
        <f ca="1" t="shared" si="23"/>
      </c>
      <c r="T101" s="3" t="str">
        <f t="shared" si="31"/>
        <v>JPA1</v>
      </c>
    </row>
    <row r="102" spans="1:20" ht="12" customHeight="1">
      <c r="A102" s="38">
        <f t="shared" si="32"/>
        <v>15</v>
      </c>
      <c r="B102" s="42" t="s">
        <v>257</v>
      </c>
      <c r="C102" s="42" t="s">
        <v>7</v>
      </c>
      <c r="D102" s="40">
        <v>0</v>
      </c>
      <c r="E102" s="40">
        <v>0</v>
      </c>
      <c r="F102" s="41">
        <v>726</v>
      </c>
      <c r="G102" s="32">
        <v>847</v>
      </c>
      <c r="H102" s="32">
        <v>821</v>
      </c>
      <c r="I102" s="32">
        <f t="shared" si="33"/>
        <v>847</v>
      </c>
      <c r="J102" s="32">
        <f t="shared" si="34"/>
        <v>821</v>
      </c>
      <c r="K102" s="32">
        <f t="shared" si="35"/>
        <v>726</v>
      </c>
      <c r="L102" s="32">
        <f t="shared" si="36"/>
        <v>2394</v>
      </c>
      <c r="M102" s="32">
        <f t="shared" si="24"/>
        <v>2394</v>
      </c>
      <c r="N102" s="38">
        <f t="shared" si="37"/>
        <v>15</v>
      </c>
      <c r="P102" s="2">
        <f ca="1" t="shared" si="23"/>
      </c>
      <c r="T102" s="3" t="str">
        <f t="shared" si="31"/>
        <v>JPA1</v>
      </c>
    </row>
    <row r="103" spans="1:20" ht="12" customHeight="1">
      <c r="A103" s="38">
        <f t="shared" si="32"/>
        <v>16</v>
      </c>
      <c r="B103" s="39" t="s">
        <v>220</v>
      </c>
      <c r="C103" s="39" t="s">
        <v>5</v>
      </c>
      <c r="D103" s="40">
        <v>0</v>
      </c>
      <c r="E103" s="32">
        <v>681</v>
      </c>
      <c r="F103" s="40">
        <v>0</v>
      </c>
      <c r="G103" s="32">
        <v>815</v>
      </c>
      <c r="H103" s="32">
        <v>861</v>
      </c>
      <c r="I103" s="32">
        <f t="shared" si="33"/>
        <v>861</v>
      </c>
      <c r="J103" s="32">
        <f t="shared" si="34"/>
        <v>815</v>
      </c>
      <c r="K103" s="32">
        <f t="shared" si="35"/>
        <v>681</v>
      </c>
      <c r="L103" s="32">
        <f t="shared" si="36"/>
        <v>2357</v>
      </c>
      <c r="M103" s="32">
        <f t="shared" si="24"/>
        <v>2357</v>
      </c>
      <c r="N103" s="38">
        <f t="shared" si="37"/>
        <v>16</v>
      </c>
      <c r="P103" s="2">
        <f ca="1" t="shared" si="23"/>
      </c>
      <c r="T103" s="3" t="str">
        <f t="shared" si="31"/>
        <v>JPA1</v>
      </c>
    </row>
    <row r="104" spans="1:20" ht="12" customHeight="1">
      <c r="A104" s="38">
        <f t="shared" si="32"/>
      </c>
      <c r="B104" s="39" t="s">
        <v>213</v>
      </c>
      <c r="C104" s="39" t="s">
        <v>19</v>
      </c>
      <c r="D104" s="40">
        <v>0</v>
      </c>
      <c r="E104" s="32">
        <v>1337</v>
      </c>
      <c r="F104" s="40">
        <v>0</v>
      </c>
      <c r="G104" s="32">
        <v>1329</v>
      </c>
      <c r="H104" s="32" t="s">
        <v>319</v>
      </c>
      <c r="I104" s="32">
        <f t="shared" si="33"/>
        <v>1337</v>
      </c>
      <c r="J104" s="32">
        <f t="shared" si="34"/>
        <v>1329</v>
      </c>
      <c r="K104" s="32">
        <f t="shared" si="35"/>
        <v>0</v>
      </c>
      <c r="L104" s="32">
        <f t="shared" si="36"/>
        <v>2666</v>
      </c>
      <c r="M104" s="32">
        <f t="shared" si="24"/>
      </c>
      <c r="N104" s="38" t="e">
        <f t="shared" si="37"/>
        <v>#VALUE!</v>
      </c>
      <c r="P104" s="2">
        <f ca="1" t="shared" si="23"/>
      </c>
      <c r="T104" s="3" t="str">
        <f t="shared" si="31"/>
        <v>JPA1</v>
      </c>
    </row>
    <row r="105" spans="1:20" ht="12" customHeight="1">
      <c r="A105" s="38">
        <f t="shared" si="32"/>
      </c>
      <c r="B105" s="39" t="s">
        <v>72</v>
      </c>
      <c r="C105" s="39" t="s">
        <v>7</v>
      </c>
      <c r="D105" s="40">
        <v>1079</v>
      </c>
      <c r="E105" s="40">
        <v>0</v>
      </c>
      <c r="F105" s="41">
        <v>1098</v>
      </c>
      <c r="G105" s="32">
        <v>0</v>
      </c>
      <c r="H105" s="32" t="s">
        <v>319</v>
      </c>
      <c r="I105" s="32">
        <f t="shared" si="33"/>
        <v>1098</v>
      </c>
      <c r="J105" s="32">
        <f t="shared" si="34"/>
        <v>1079</v>
      </c>
      <c r="K105" s="32">
        <f t="shared" si="35"/>
        <v>0</v>
      </c>
      <c r="L105" s="32">
        <f t="shared" si="36"/>
        <v>2177</v>
      </c>
      <c r="M105" s="32">
        <f t="shared" si="24"/>
      </c>
      <c r="N105" s="38" t="e">
        <f t="shared" si="37"/>
        <v>#VALUE!</v>
      </c>
      <c r="P105" s="2">
        <f ca="1" t="shared" si="23"/>
      </c>
      <c r="T105" s="3" t="str">
        <f t="shared" si="31"/>
        <v>JPA1</v>
      </c>
    </row>
    <row r="106" spans="1:20" ht="12" customHeight="1">
      <c r="A106" s="38">
        <f t="shared" si="32"/>
      </c>
      <c r="B106" s="42" t="s">
        <v>70</v>
      </c>
      <c r="C106" s="42" t="s">
        <v>2</v>
      </c>
      <c r="D106" s="40">
        <v>0</v>
      </c>
      <c r="E106" s="40">
        <v>0</v>
      </c>
      <c r="F106" s="41">
        <v>950</v>
      </c>
      <c r="G106" s="32">
        <v>1119</v>
      </c>
      <c r="H106" s="32" t="s">
        <v>319</v>
      </c>
      <c r="I106" s="32">
        <f t="shared" si="33"/>
        <v>1119</v>
      </c>
      <c r="J106" s="32">
        <f t="shared" si="34"/>
        <v>950</v>
      </c>
      <c r="K106" s="32">
        <f t="shared" si="35"/>
        <v>0</v>
      </c>
      <c r="L106" s="32">
        <f t="shared" si="36"/>
        <v>2069</v>
      </c>
      <c r="M106" s="32">
        <f t="shared" si="24"/>
      </c>
      <c r="N106" s="38" t="e">
        <f t="shared" si="37"/>
        <v>#VALUE!</v>
      </c>
      <c r="P106" s="2">
        <f ca="1" t="shared" si="23"/>
      </c>
      <c r="T106" s="3" t="str">
        <f t="shared" si="31"/>
        <v>JPA1</v>
      </c>
    </row>
    <row r="107" spans="1:20" ht="12" customHeight="1">
      <c r="A107" s="38">
        <f t="shared" si="32"/>
      </c>
      <c r="B107" s="39" t="s">
        <v>216</v>
      </c>
      <c r="C107" s="39" t="s">
        <v>146</v>
      </c>
      <c r="D107" s="40">
        <v>0</v>
      </c>
      <c r="E107" s="32">
        <v>1033</v>
      </c>
      <c r="F107" s="41">
        <v>1019</v>
      </c>
      <c r="G107" s="32">
        <v>0</v>
      </c>
      <c r="H107" s="32" t="s">
        <v>319</v>
      </c>
      <c r="I107" s="32">
        <f t="shared" si="33"/>
        <v>1033</v>
      </c>
      <c r="J107" s="32">
        <f t="shared" si="34"/>
        <v>1019</v>
      </c>
      <c r="K107" s="32">
        <f t="shared" si="35"/>
        <v>0</v>
      </c>
      <c r="L107" s="32">
        <f t="shared" si="36"/>
        <v>2052</v>
      </c>
      <c r="M107" s="32">
        <f t="shared" si="24"/>
      </c>
      <c r="N107" s="38" t="e">
        <f t="shared" si="37"/>
        <v>#VALUE!</v>
      </c>
      <c r="P107" s="2">
        <f ca="1" t="shared" si="23"/>
      </c>
      <c r="T107" s="3" t="str">
        <f t="shared" si="31"/>
        <v>JPA1</v>
      </c>
    </row>
    <row r="108" spans="1:20" ht="12" customHeight="1">
      <c r="A108" s="38">
        <f t="shared" si="32"/>
      </c>
      <c r="B108" s="39" t="s">
        <v>218</v>
      </c>
      <c r="C108" s="39" t="s">
        <v>5</v>
      </c>
      <c r="D108" s="40">
        <v>0</v>
      </c>
      <c r="E108" s="32">
        <v>854</v>
      </c>
      <c r="F108" s="41">
        <v>986</v>
      </c>
      <c r="G108" s="32">
        <v>0</v>
      </c>
      <c r="H108" s="32" t="s">
        <v>319</v>
      </c>
      <c r="I108" s="32">
        <f t="shared" si="33"/>
        <v>986</v>
      </c>
      <c r="J108" s="32">
        <f t="shared" si="34"/>
        <v>854</v>
      </c>
      <c r="K108" s="32">
        <f t="shared" si="35"/>
        <v>0</v>
      </c>
      <c r="L108" s="32">
        <f t="shared" si="36"/>
        <v>1840</v>
      </c>
      <c r="M108" s="32">
        <f t="shared" si="24"/>
      </c>
      <c r="N108" s="38" t="e">
        <f t="shared" si="37"/>
        <v>#VALUE!</v>
      </c>
      <c r="P108" s="2">
        <f ca="1" t="shared" si="23"/>
      </c>
      <c r="T108" s="3" t="str">
        <f t="shared" si="31"/>
        <v>JPA1</v>
      </c>
    </row>
    <row r="109" spans="1:20" ht="12" customHeight="1">
      <c r="A109" s="38">
        <f t="shared" si="32"/>
      </c>
      <c r="B109" s="42" t="s">
        <v>256</v>
      </c>
      <c r="C109" s="42" t="s">
        <v>39</v>
      </c>
      <c r="D109" s="40">
        <v>0</v>
      </c>
      <c r="E109" s="40">
        <v>0</v>
      </c>
      <c r="F109" s="41">
        <v>858</v>
      </c>
      <c r="G109" s="32">
        <v>926</v>
      </c>
      <c r="H109" s="32" t="s">
        <v>319</v>
      </c>
      <c r="I109" s="32">
        <f t="shared" si="33"/>
        <v>926</v>
      </c>
      <c r="J109" s="32">
        <f t="shared" si="34"/>
        <v>858</v>
      </c>
      <c r="K109" s="32">
        <f t="shared" si="35"/>
        <v>0</v>
      </c>
      <c r="L109" s="32">
        <f t="shared" si="36"/>
        <v>1784</v>
      </c>
      <c r="M109" s="32">
        <f t="shared" si="24"/>
      </c>
      <c r="N109" s="38" t="e">
        <f t="shared" si="37"/>
        <v>#VALUE!</v>
      </c>
      <c r="P109" s="2">
        <f ca="1" t="shared" si="23"/>
      </c>
      <c r="T109" s="3" t="str">
        <f t="shared" si="31"/>
        <v>JPA1</v>
      </c>
    </row>
    <row r="110" spans="1:20" ht="12" customHeight="1">
      <c r="A110" s="38">
        <f t="shared" si="32"/>
      </c>
      <c r="B110" s="42" t="s">
        <v>258</v>
      </c>
      <c r="C110" s="42" t="s">
        <v>19</v>
      </c>
      <c r="D110" s="40">
        <v>0</v>
      </c>
      <c r="E110" s="40">
        <v>0</v>
      </c>
      <c r="F110" s="41">
        <v>526</v>
      </c>
      <c r="G110" s="32">
        <v>706</v>
      </c>
      <c r="H110" s="32" t="s">
        <v>319</v>
      </c>
      <c r="I110" s="32">
        <f t="shared" si="33"/>
        <v>706</v>
      </c>
      <c r="J110" s="32">
        <f t="shared" si="34"/>
        <v>526</v>
      </c>
      <c r="K110" s="32">
        <f t="shared" si="35"/>
        <v>0</v>
      </c>
      <c r="L110" s="32">
        <f t="shared" si="36"/>
        <v>1232</v>
      </c>
      <c r="M110" s="32">
        <f t="shared" si="24"/>
      </c>
      <c r="N110" s="38" t="e">
        <f t="shared" si="37"/>
        <v>#VALUE!</v>
      </c>
      <c r="P110" s="2">
        <f ca="1" t="shared" si="23"/>
      </c>
      <c r="T110" s="3" t="str">
        <f t="shared" si="31"/>
        <v>JPA1</v>
      </c>
    </row>
    <row r="111" spans="1:20" ht="12" customHeight="1">
      <c r="A111" s="38"/>
      <c r="B111" s="42"/>
      <c r="C111" s="42"/>
      <c r="N111" s="38"/>
      <c r="P111" s="2">
        <f ca="1" t="shared" si="23"/>
      </c>
      <c r="T111" s="3" t="str">
        <f t="shared" si="31"/>
        <v>JPA1</v>
      </c>
    </row>
    <row r="112" spans="1:20" ht="15.75">
      <c r="A112" s="34" t="s">
        <v>169</v>
      </c>
      <c r="N112" s="38"/>
      <c r="P112" s="2">
        <f ca="1" t="shared" si="23"/>
      </c>
      <c r="T112" s="3" t="s">
        <v>306</v>
      </c>
    </row>
    <row r="113" spans="1:20" ht="27.75" customHeight="1">
      <c r="A113" s="35" t="s">
        <v>166</v>
      </c>
      <c r="B113" s="36" t="s">
        <v>1</v>
      </c>
      <c r="C113" s="36" t="s">
        <v>167</v>
      </c>
      <c r="D113" s="35" t="s">
        <v>172</v>
      </c>
      <c r="E113" s="35" t="s">
        <v>173</v>
      </c>
      <c r="F113" s="35" t="s">
        <v>174</v>
      </c>
      <c r="G113" s="35" t="s">
        <v>176</v>
      </c>
      <c r="H113" s="35" t="s">
        <v>175</v>
      </c>
      <c r="I113" s="35"/>
      <c r="J113" s="35"/>
      <c r="K113" s="35"/>
      <c r="L113" s="37" t="s">
        <v>165</v>
      </c>
      <c r="N113" s="38"/>
      <c r="P113" s="2">
        <f ca="1" t="shared" si="23"/>
      </c>
      <c r="T113" s="3" t="str">
        <f t="shared" si="31"/>
        <v>JPA2</v>
      </c>
    </row>
    <row r="114" spans="1:20" ht="12" customHeight="1">
      <c r="A114" s="38">
        <f aca="true" t="shared" si="38" ref="A114:A131">_xlfn.IFERROR(N114,"")</f>
        <v>1</v>
      </c>
      <c r="B114" s="39" t="s">
        <v>75</v>
      </c>
      <c r="C114" s="39" t="s">
        <v>5</v>
      </c>
      <c r="D114" s="40">
        <v>1614</v>
      </c>
      <c r="E114" s="32">
        <v>1616</v>
      </c>
      <c r="F114" s="41">
        <v>1578</v>
      </c>
      <c r="G114" s="32">
        <v>1779</v>
      </c>
      <c r="H114" s="32">
        <v>1594</v>
      </c>
      <c r="I114" s="32">
        <f aca="true" t="shared" si="39" ref="I114:I131">LARGE(D114:H114,1)</f>
        <v>1779</v>
      </c>
      <c r="J114" s="32">
        <f aca="true" t="shared" si="40" ref="J114:J131">LARGE(D114:H114,2)</f>
        <v>1616</v>
      </c>
      <c r="K114" s="32">
        <f aca="true" t="shared" si="41" ref="K114:K131">LARGE(D114:H114,3)</f>
        <v>1614</v>
      </c>
      <c r="L114" s="32">
        <f aca="true" t="shared" si="42" ref="L114:L131">SUM(I114:K114)</f>
        <v>5009</v>
      </c>
      <c r="M114" s="32">
        <f t="shared" si="24"/>
        <v>5009</v>
      </c>
      <c r="N114" s="38">
        <f>RANK(M114,$M$114:$M$131)</f>
        <v>1</v>
      </c>
      <c r="O114" s="30">
        <v>2</v>
      </c>
      <c r="P114" s="2">
        <f ca="1" t="shared" si="23"/>
      </c>
      <c r="T114" s="3" t="str">
        <f t="shared" si="31"/>
        <v>JPA2</v>
      </c>
    </row>
    <row r="115" spans="1:20" ht="12" customHeight="1">
      <c r="A115" s="38">
        <f t="shared" si="38"/>
        <v>2</v>
      </c>
      <c r="B115" s="39" t="s">
        <v>77</v>
      </c>
      <c r="C115" s="39" t="s">
        <v>7</v>
      </c>
      <c r="D115" s="40">
        <v>1503</v>
      </c>
      <c r="E115" s="32">
        <v>0</v>
      </c>
      <c r="F115" s="32">
        <v>0</v>
      </c>
      <c r="G115" s="32">
        <v>1638</v>
      </c>
      <c r="H115" s="32">
        <v>1668</v>
      </c>
      <c r="I115" s="32">
        <f t="shared" si="39"/>
        <v>1668</v>
      </c>
      <c r="J115" s="32">
        <f t="shared" si="40"/>
        <v>1638</v>
      </c>
      <c r="K115" s="32">
        <f t="shared" si="41"/>
        <v>1503</v>
      </c>
      <c r="L115" s="32">
        <f t="shared" si="42"/>
        <v>4809</v>
      </c>
      <c r="M115" s="32">
        <f t="shared" si="24"/>
        <v>4809</v>
      </c>
      <c r="N115" s="38">
        <f aca="true" t="shared" si="43" ref="N115:N131">RANK(M115,$M$114:$M$131)</f>
        <v>2</v>
      </c>
      <c r="O115" s="30">
        <v>3</v>
      </c>
      <c r="P115" s="2">
        <f ca="1" t="shared" si="23"/>
      </c>
      <c r="T115" s="3" t="str">
        <f t="shared" si="31"/>
        <v>JPA2</v>
      </c>
    </row>
    <row r="116" spans="1:20" ht="12" customHeight="1">
      <c r="A116" s="38">
        <f t="shared" si="38"/>
        <v>3</v>
      </c>
      <c r="B116" s="39" t="s">
        <v>76</v>
      </c>
      <c r="C116" s="39" t="s">
        <v>7</v>
      </c>
      <c r="D116" s="40">
        <v>1528</v>
      </c>
      <c r="E116" s="32">
        <v>1576</v>
      </c>
      <c r="F116" s="41">
        <v>1261</v>
      </c>
      <c r="G116" s="32">
        <v>1639</v>
      </c>
      <c r="H116" s="32">
        <v>1431</v>
      </c>
      <c r="I116" s="32">
        <f t="shared" si="39"/>
        <v>1639</v>
      </c>
      <c r="J116" s="32">
        <f t="shared" si="40"/>
        <v>1576</v>
      </c>
      <c r="K116" s="32">
        <f t="shared" si="41"/>
        <v>1528</v>
      </c>
      <c r="L116" s="32">
        <f t="shared" si="42"/>
        <v>4743</v>
      </c>
      <c r="M116" s="32">
        <f t="shared" si="24"/>
        <v>4743</v>
      </c>
      <c r="N116" s="38">
        <f t="shared" si="43"/>
        <v>3</v>
      </c>
      <c r="P116" s="2">
        <f ca="1" t="shared" si="23"/>
      </c>
      <c r="T116" s="3" t="str">
        <f t="shared" si="31"/>
        <v>JPA2</v>
      </c>
    </row>
    <row r="117" spans="1:20" ht="12" customHeight="1">
      <c r="A117" s="38">
        <f t="shared" si="38"/>
        <v>4</v>
      </c>
      <c r="B117" s="39" t="s">
        <v>78</v>
      </c>
      <c r="C117" s="39" t="s">
        <v>79</v>
      </c>
      <c r="D117" s="40">
        <v>1489</v>
      </c>
      <c r="E117" s="40">
        <v>0</v>
      </c>
      <c r="F117" s="41">
        <v>1556</v>
      </c>
      <c r="G117" s="32">
        <v>0</v>
      </c>
      <c r="H117" s="32">
        <v>1578</v>
      </c>
      <c r="I117" s="32">
        <f t="shared" si="39"/>
        <v>1578</v>
      </c>
      <c r="J117" s="32">
        <f t="shared" si="40"/>
        <v>1556</v>
      </c>
      <c r="K117" s="32">
        <f t="shared" si="41"/>
        <v>1489</v>
      </c>
      <c r="L117" s="32">
        <f t="shared" si="42"/>
        <v>4623</v>
      </c>
      <c r="M117" s="32">
        <f t="shared" si="24"/>
        <v>4623</v>
      </c>
      <c r="N117" s="38">
        <f t="shared" si="43"/>
        <v>4</v>
      </c>
      <c r="P117" s="2">
        <f ca="1" t="shared" si="23"/>
      </c>
      <c r="T117" s="3" t="str">
        <f t="shared" si="31"/>
        <v>JPA2</v>
      </c>
    </row>
    <row r="118" spans="1:20" ht="12" customHeight="1">
      <c r="A118" s="38">
        <f t="shared" si="38"/>
        <v>5</v>
      </c>
      <c r="B118" s="39" t="s">
        <v>80</v>
      </c>
      <c r="C118" s="39" t="s">
        <v>17</v>
      </c>
      <c r="D118" s="40">
        <v>1456</v>
      </c>
      <c r="E118" s="40">
        <v>0</v>
      </c>
      <c r="F118" s="41">
        <v>1512</v>
      </c>
      <c r="G118" s="32">
        <v>1591</v>
      </c>
      <c r="H118" s="32" t="s">
        <v>319</v>
      </c>
      <c r="I118" s="32">
        <f t="shared" si="39"/>
        <v>1591</v>
      </c>
      <c r="J118" s="32">
        <f t="shared" si="40"/>
        <v>1512</v>
      </c>
      <c r="K118" s="32">
        <f t="shared" si="41"/>
        <v>1456</v>
      </c>
      <c r="L118" s="32">
        <f t="shared" si="42"/>
        <v>4559</v>
      </c>
      <c r="M118" s="32">
        <f t="shared" si="24"/>
        <v>4559</v>
      </c>
      <c r="N118" s="38">
        <f t="shared" si="43"/>
        <v>5</v>
      </c>
      <c r="P118" s="2">
        <f ca="1" t="shared" si="23"/>
      </c>
      <c r="T118" s="3" t="str">
        <f t="shared" si="31"/>
        <v>JPA2</v>
      </c>
    </row>
    <row r="119" spans="1:20" ht="12" customHeight="1">
      <c r="A119" s="38">
        <f t="shared" si="38"/>
        <v>6</v>
      </c>
      <c r="B119" s="39" t="s">
        <v>83</v>
      </c>
      <c r="C119" s="39" t="s">
        <v>5</v>
      </c>
      <c r="D119" s="40">
        <v>1340</v>
      </c>
      <c r="E119" s="32">
        <v>1355</v>
      </c>
      <c r="F119" s="41">
        <v>1499</v>
      </c>
      <c r="G119" s="32">
        <v>1580</v>
      </c>
      <c r="H119" s="32">
        <v>1396</v>
      </c>
      <c r="I119" s="32">
        <f t="shared" si="39"/>
        <v>1580</v>
      </c>
      <c r="J119" s="32">
        <f t="shared" si="40"/>
        <v>1499</v>
      </c>
      <c r="K119" s="32">
        <f t="shared" si="41"/>
        <v>1396</v>
      </c>
      <c r="L119" s="32">
        <f t="shared" si="42"/>
        <v>4475</v>
      </c>
      <c r="M119" s="32">
        <f t="shared" si="24"/>
        <v>4475</v>
      </c>
      <c r="N119" s="38">
        <f t="shared" si="43"/>
        <v>6</v>
      </c>
      <c r="P119" s="2">
        <f ca="1" t="shared" si="23"/>
      </c>
      <c r="T119" s="3" t="str">
        <f t="shared" si="31"/>
        <v>JPA2</v>
      </c>
    </row>
    <row r="120" spans="1:20" ht="12" customHeight="1">
      <c r="A120" s="38">
        <f t="shared" si="38"/>
        <v>7</v>
      </c>
      <c r="B120" s="39" t="s">
        <v>81</v>
      </c>
      <c r="C120" s="39" t="s">
        <v>82</v>
      </c>
      <c r="D120" s="40">
        <v>1350</v>
      </c>
      <c r="E120" s="32">
        <v>1351</v>
      </c>
      <c r="F120" s="41">
        <v>1396</v>
      </c>
      <c r="G120" s="32">
        <v>1533</v>
      </c>
      <c r="H120" s="32" t="s">
        <v>319</v>
      </c>
      <c r="I120" s="32">
        <f t="shared" si="39"/>
        <v>1533</v>
      </c>
      <c r="J120" s="32">
        <f t="shared" si="40"/>
        <v>1396</v>
      </c>
      <c r="K120" s="32">
        <f t="shared" si="41"/>
        <v>1351</v>
      </c>
      <c r="L120" s="32">
        <f t="shared" si="42"/>
        <v>4280</v>
      </c>
      <c r="M120" s="32">
        <f t="shared" si="24"/>
        <v>4280</v>
      </c>
      <c r="N120" s="38">
        <f t="shared" si="43"/>
        <v>7</v>
      </c>
      <c r="P120" s="2">
        <f ca="1" t="shared" si="23"/>
      </c>
      <c r="T120" s="3" t="str">
        <f t="shared" si="31"/>
        <v>JPA2</v>
      </c>
    </row>
    <row r="121" spans="1:20" ht="12" customHeight="1">
      <c r="A121" s="38">
        <f t="shared" si="38"/>
        <v>8</v>
      </c>
      <c r="B121" s="42" t="s">
        <v>259</v>
      </c>
      <c r="C121" s="42" t="s">
        <v>29</v>
      </c>
      <c r="D121" s="40">
        <v>0</v>
      </c>
      <c r="E121" s="40">
        <v>0</v>
      </c>
      <c r="F121" s="41">
        <v>1408</v>
      </c>
      <c r="G121" s="32">
        <v>1262</v>
      </c>
      <c r="H121" s="32">
        <v>1506</v>
      </c>
      <c r="I121" s="32">
        <f t="shared" si="39"/>
        <v>1506</v>
      </c>
      <c r="J121" s="32">
        <f t="shared" si="40"/>
        <v>1408</v>
      </c>
      <c r="K121" s="32">
        <f t="shared" si="41"/>
        <v>1262</v>
      </c>
      <c r="L121" s="32">
        <f t="shared" si="42"/>
        <v>4176</v>
      </c>
      <c r="M121" s="32">
        <f t="shared" si="24"/>
        <v>4176</v>
      </c>
      <c r="N121" s="38">
        <f t="shared" si="43"/>
        <v>8</v>
      </c>
      <c r="P121" s="2">
        <f ca="1" t="shared" si="23"/>
      </c>
      <c r="T121" s="3" t="str">
        <f t="shared" si="31"/>
        <v>JPA2</v>
      </c>
    </row>
    <row r="122" spans="1:20" ht="12" customHeight="1">
      <c r="A122" s="38">
        <f t="shared" si="38"/>
        <v>9</v>
      </c>
      <c r="B122" s="39" t="s">
        <v>85</v>
      </c>
      <c r="C122" s="39" t="s">
        <v>2</v>
      </c>
      <c r="D122" s="40">
        <v>1196</v>
      </c>
      <c r="E122" s="32">
        <v>1123</v>
      </c>
      <c r="F122" s="41">
        <v>1297</v>
      </c>
      <c r="G122" s="32">
        <v>1248</v>
      </c>
      <c r="H122" s="32">
        <v>1310</v>
      </c>
      <c r="I122" s="32">
        <f t="shared" si="39"/>
        <v>1310</v>
      </c>
      <c r="J122" s="32">
        <f t="shared" si="40"/>
        <v>1297</v>
      </c>
      <c r="K122" s="32">
        <f t="shared" si="41"/>
        <v>1248</v>
      </c>
      <c r="L122" s="32">
        <f t="shared" si="42"/>
        <v>3855</v>
      </c>
      <c r="M122" s="32">
        <f t="shared" si="24"/>
        <v>3855</v>
      </c>
      <c r="N122" s="38">
        <f t="shared" si="43"/>
        <v>9</v>
      </c>
      <c r="P122" s="2">
        <f ca="1" t="shared" si="23"/>
      </c>
      <c r="T122" s="3" t="str">
        <f t="shared" si="31"/>
        <v>JPA2</v>
      </c>
    </row>
    <row r="123" spans="1:20" ht="12" customHeight="1">
      <c r="A123" s="38">
        <f t="shared" si="38"/>
        <v>10</v>
      </c>
      <c r="B123" s="39" t="s">
        <v>84</v>
      </c>
      <c r="C123" s="39" t="s">
        <v>7</v>
      </c>
      <c r="D123" s="40">
        <v>1232</v>
      </c>
      <c r="E123" s="32">
        <v>1284</v>
      </c>
      <c r="F123" s="41">
        <v>1179</v>
      </c>
      <c r="G123" s="32">
        <v>1235</v>
      </c>
      <c r="H123" s="32" t="s">
        <v>319</v>
      </c>
      <c r="I123" s="32">
        <f t="shared" si="39"/>
        <v>1284</v>
      </c>
      <c r="J123" s="32">
        <f t="shared" si="40"/>
        <v>1235</v>
      </c>
      <c r="K123" s="32">
        <f t="shared" si="41"/>
        <v>1232</v>
      </c>
      <c r="L123" s="32">
        <f t="shared" si="42"/>
        <v>3751</v>
      </c>
      <c r="M123" s="32">
        <f t="shared" si="24"/>
        <v>3751</v>
      </c>
      <c r="N123" s="38">
        <f t="shared" si="43"/>
        <v>10</v>
      </c>
      <c r="P123" s="2">
        <f ca="1" t="shared" si="23"/>
      </c>
      <c r="T123" s="3" t="str">
        <f t="shared" si="31"/>
        <v>JPA2</v>
      </c>
    </row>
    <row r="124" spans="1:20" ht="12" customHeight="1">
      <c r="A124" s="38">
        <f t="shared" si="38"/>
        <v>11</v>
      </c>
      <c r="B124" s="39" t="s">
        <v>89</v>
      </c>
      <c r="C124" s="39" t="s">
        <v>17</v>
      </c>
      <c r="D124" s="40">
        <v>994</v>
      </c>
      <c r="E124" s="32">
        <v>754</v>
      </c>
      <c r="F124" s="41">
        <v>1277</v>
      </c>
      <c r="G124" s="32">
        <v>1264</v>
      </c>
      <c r="H124" s="32">
        <v>1209</v>
      </c>
      <c r="I124" s="32">
        <f t="shared" si="39"/>
        <v>1277</v>
      </c>
      <c r="J124" s="32">
        <f t="shared" si="40"/>
        <v>1264</v>
      </c>
      <c r="K124" s="32">
        <f t="shared" si="41"/>
        <v>1209</v>
      </c>
      <c r="L124" s="32">
        <f t="shared" si="42"/>
        <v>3750</v>
      </c>
      <c r="M124" s="32">
        <f t="shared" si="24"/>
        <v>3750</v>
      </c>
      <c r="N124" s="38">
        <f t="shared" si="43"/>
        <v>11</v>
      </c>
      <c r="P124" s="2">
        <f ca="1" t="shared" si="23"/>
      </c>
      <c r="T124" s="3" t="str">
        <f t="shared" si="31"/>
        <v>JPA2</v>
      </c>
    </row>
    <row r="125" spans="1:20" ht="12" customHeight="1">
      <c r="A125" s="38">
        <f t="shared" si="38"/>
        <v>12</v>
      </c>
      <c r="B125" s="39" t="s">
        <v>265</v>
      </c>
      <c r="C125" s="39" t="s">
        <v>146</v>
      </c>
      <c r="D125" s="40">
        <v>0</v>
      </c>
      <c r="E125" s="32">
        <v>0</v>
      </c>
      <c r="F125" s="40">
        <v>1193</v>
      </c>
      <c r="G125" s="32">
        <v>1242</v>
      </c>
      <c r="H125" s="32">
        <v>1227</v>
      </c>
      <c r="I125" s="32">
        <f t="shared" si="39"/>
        <v>1242</v>
      </c>
      <c r="J125" s="32">
        <f t="shared" si="40"/>
        <v>1227</v>
      </c>
      <c r="K125" s="32">
        <f t="shared" si="41"/>
        <v>1193</v>
      </c>
      <c r="L125" s="32">
        <f t="shared" si="42"/>
        <v>3662</v>
      </c>
      <c r="M125" s="32">
        <f t="shared" si="24"/>
        <v>3662</v>
      </c>
      <c r="N125" s="38">
        <f t="shared" si="43"/>
        <v>12</v>
      </c>
      <c r="P125" s="2">
        <f ca="1" t="shared" si="23"/>
      </c>
      <c r="T125" s="3" t="str">
        <f t="shared" si="31"/>
        <v>JPA2</v>
      </c>
    </row>
    <row r="126" spans="1:20" ht="12" customHeight="1">
      <c r="A126" s="38">
        <f t="shared" si="38"/>
        <v>13</v>
      </c>
      <c r="B126" s="39" t="s">
        <v>87</v>
      </c>
      <c r="C126" s="39" t="s">
        <v>5</v>
      </c>
      <c r="D126" s="40">
        <v>1080</v>
      </c>
      <c r="E126" s="32">
        <v>1269</v>
      </c>
      <c r="F126" s="41">
        <v>1163</v>
      </c>
      <c r="G126" s="32">
        <v>1223</v>
      </c>
      <c r="H126" s="32">
        <v>1104</v>
      </c>
      <c r="I126" s="32">
        <f t="shared" si="39"/>
        <v>1269</v>
      </c>
      <c r="J126" s="32">
        <f t="shared" si="40"/>
        <v>1223</v>
      </c>
      <c r="K126" s="32">
        <f t="shared" si="41"/>
        <v>1163</v>
      </c>
      <c r="L126" s="32">
        <f t="shared" si="42"/>
        <v>3655</v>
      </c>
      <c r="M126" s="32">
        <f t="shared" si="24"/>
        <v>3655</v>
      </c>
      <c r="N126" s="38">
        <f t="shared" si="43"/>
        <v>13</v>
      </c>
      <c r="P126" s="2">
        <f ca="1" t="shared" si="23"/>
      </c>
      <c r="T126" s="3" t="str">
        <f t="shared" si="31"/>
        <v>JPA2</v>
      </c>
    </row>
    <row r="127" spans="1:20" ht="12" customHeight="1">
      <c r="A127" s="38">
        <f t="shared" si="38"/>
        <v>14</v>
      </c>
      <c r="B127" s="39" t="s">
        <v>86</v>
      </c>
      <c r="C127" s="39" t="s">
        <v>7</v>
      </c>
      <c r="D127" s="40">
        <v>1144</v>
      </c>
      <c r="E127" s="32">
        <v>1144</v>
      </c>
      <c r="F127" s="41">
        <v>1205</v>
      </c>
      <c r="G127" s="32">
        <v>0</v>
      </c>
      <c r="H127" s="32" t="s">
        <v>319</v>
      </c>
      <c r="I127" s="32">
        <f t="shared" si="39"/>
        <v>1205</v>
      </c>
      <c r="J127" s="32">
        <f t="shared" si="40"/>
        <v>1144</v>
      </c>
      <c r="K127" s="32">
        <f t="shared" si="41"/>
        <v>1144</v>
      </c>
      <c r="L127" s="32">
        <f t="shared" si="42"/>
        <v>3493</v>
      </c>
      <c r="M127" s="32">
        <f t="shared" si="24"/>
        <v>3493</v>
      </c>
      <c r="N127" s="38">
        <f t="shared" si="43"/>
        <v>14</v>
      </c>
      <c r="P127" s="2">
        <f ca="1" t="shared" si="23"/>
      </c>
      <c r="T127" s="3" t="str">
        <f t="shared" si="31"/>
        <v>JPA2</v>
      </c>
    </row>
    <row r="128" spans="1:20" ht="12" customHeight="1">
      <c r="A128" s="38">
        <f t="shared" si="38"/>
        <v>15</v>
      </c>
      <c r="B128" s="39" t="s">
        <v>88</v>
      </c>
      <c r="C128" s="39" t="s">
        <v>2</v>
      </c>
      <c r="D128" s="40">
        <v>1071</v>
      </c>
      <c r="E128" s="32">
        <v>1105</v>
      </c>
      <c r="F128" s="41">
        <v>1082</v>
      </c>
      <c r="G128" s="32">
        <v>0</v>
      </c>
      <c r="H128" s="32">
        <v>1082</v>
      </c>
      <c r="I128" s="32">
        <f t="shared" si="39"/>
        <v>1105</v>
      </c>
      <c r="J128" s="32">
        <f t="shared" si="40"/>
        <v>1082</v>
      </c>
      <c r="K128" s="32">
        <f t="shared" si="41"/>
        <v>1082</v>
      </c>
      <c r="L128" s="32">
        <f t="shared" si="42"/>
        <v>3269</v>
      </c>
      <c r="M128" s="32">
        <f t="shared" si="24"/>
        <v>3269</v>
      </c>
      <c r="N128" s="38">
        <f t="shared" si="43"/>
        <v>15</v>
      </c>
      <c r="P128" s="2">
        <f ca="1" t="shared" si="23"/>
      </c>
      <c r="T128" s="3" t="str">
        <f t="shared" si="31"/>
        <v>JPA2</v>
      </c>
    </row>
    <row r="129" spans="1:20" ht="12" customHeight="1">
      <c r="A129" s="38">
        <f t="shared" si="38"/>
        <v>16</v>
      </c>
      <c r="B129" s="39" t="s">
        <v>91</v>
      </c>
      <c r="C129" s="39" t="s">
        <v>39</v>
      </c>
      <c r="D129" s="40">
        <v>772</v>
      </c>
      <c r="E129" s="32">
        <v>884</v>
      </c>
      <c r="F129" s="41">
        <v>1028</v>
      </c>
      <c r="G129" s="32">
        <v>1156</v>
      </c>
      <c r="H129" s="32">
        <v>963</v>
      </c>
      <c r="I129" s="32">
        <f t="shared" si="39"/>
        <v>1156</v>
      </c>
      <c r="J129" s="32">
        <f t="shared" si="40"/>
        <v>1028</v>
      </c>
      <c r="K129" s="32">
        <f t="shared" si="41"/>
        <v>963</v>
      </c>
      <c r="L129" s="32">
        <f t="shared" si="42"/>
        <v>3147</v>
      </c>
      <c r="M129" s="32">
        <f t="shared" si="24"/>
        <v>3147</v>
      </c>
      <c r="N129" s="38">
        <f t="shared" si="43"/>
        <v>16</v>
      </c>
      <c r="P129" s="2">
        <f ca="1" t="shared" si="23"/>
      </c>
      <c r="T129" s="3" t="str">
        <f t="shared" si="31"/>
        <v>JPA2</v>
      </c>
    </row>
    <row r="130" spans="1:20" ht="12" customHeight="1">
      <c r="A130" s="38">
        <f t="shared" si="38"/>
        <v>17</v>
      </c>
      <c r="B130" s="39" t="s">
        <v>90</v>
      </c>
      <c r="C130" s="39" t="s">
        <v>2</v>
      </c>
      <c r="D130" s="40">
        <v>963</v>
      </c>
      <c r="E130" s="32">
        <v>919</v>
      </c>
      <c r="F130" s="41">
        <v>959</v>
      </c>
      <c r="G130" s="32">
        <v>0</v>
      </c>
      <c r="H130" s="32">
        <v>927</v>
      </c>
      <c r="I130" s="32">
        <f t="shared" si="39"/>
        <v>963</v>
      </c>
      <c r="J130" s="32">
        <f t="shared" si="40"/>
        <v>959</v>
      </c>
      <c r="K130" s="32">
        <f t="shared" si="41"/>
        <v>927</v>
      </c>
      <c r="L130" s="32">
        <f t="shared" si="42"/>
        <v>2849</v>
      </c>
      <c r="M130" s="32">
        <f t="shared" si="24"/>
        <v>2849</v>
      </c>
      <c r="N130" s="38">
        <f t="shared" si="43"/>
        <v>17</v>
      </c>
      <c r="P130" s="2">
        <f ca="1" t="shared" si="23"/>
      </c>
      <c r="T130" s="3" t="str">
        <f t="shared" si="31"/>
        <v>JPA2</v>
      </c>
    </row>
    <row r="131" spans="1:20" ht="12" customHeight="1">
      <c r="A131" s="38">
        <f t="shared" si="38"/>
      </c>
      <c r="B131" s="39" t="s">
        <v>221</v>
      </c>
      <c r="C131" s="39" t="s">
        <v>29</v>
      </c>
      <c r="D131" s="40">
        <v>0</v>
      </c>
      <c r="E131" s="32">
        <v>1021</v>
      </c>
      <c r="F131" s="40">
        <v>0</v>
      </c>
      <c r="G131" s="32">
        <v>987</v>
      </c>
      <c r="H131" s="32" t="s">
        <v>319</v>
      </c>
      <c r="I131" s="32">
        <f t="shared" si="39"/>
        <v>1021</v>
      </c>
      <c r="J131" s="32">
        <f t="shared" si="40"/>
        <v>987</v>
      </c>
      <c r="K131" s="32">
        <f t="shared" si="41"/>
        <v>0</v>
      </c>
      <c r="L131" s="32">
        <f t="shared" si="42"/>
        <v>2008</v>
      </c>
      <c r="M131" s="32">
        <f t="shared" si="24"/>
      </c>
      <c r="N131" s="38" t="e">
        <f t="shared" si="43"/>
        <v>#VALUE!</v>
      </c>
      <c r="P131" s="2">
        <f ca="1" t="shared" si="23"/>
      </c>
      <c r="T131" s="3" t="str">
        <f t="shared" si="31"/>
        <v>JPA2</v>
      </c>
    </row>
    <row r="132" spans="1:20" ht="12" customHeight="1">
      <c r="A132" s="40"/>
      <c r="B132" s="39"/>
      <c r="C132" s="39"/>
      <c r="D132" s="40"/>
      <c r="N132" s="38"/>
      <c r="P132" s="2">
        <f ca="1" t="shared" si="23"/>
      </c>
      <c r="T132" s="3" t="str">
        <f t="shared" si="31"/>
        <v>JPA2</v>
      </c>
    </row>
    <row r="133" spans="1:20" ht="12" customHeight="1">
      <c r="A133" s="34" t="s">
        <v>170</v>
      </c>
      <c r="N133" s="38"/>
      <c r="P133" s="2">
        <f aca="true" ca="1" t="shared" si="44" ref="P133:P196">_xlfn.IFERROR(IF(B133&lt;&gt;"",INDEX(OFFSET(INDIRECT(ADDRESS($U$1,$W$1,1,1,CONCATENATE("[",$T$1,"]",$T133))),0,0,57),MATCH($B133,OFFSET(INDIRECT(ADDRESS($U$1,$V$1,1,1,CONCATENATE("[",$T$1,"]",$T133))),0,0,57),0)),""),"")</f>
      </c>
      <c r="T133" s="3" t="s">
        <v>307</v>
      </c>
    </row>
    <row r="134" spans="1:20" ht="27.75" customHeight="1">
      <c r="A134" s="35" t="s">
        <v>166</v>
      </c>
      <c r="B134" s="36" t="s">
        <v>1</v>
      </c>
      <c r="C134" s="36" t="s">
        <v>167</v>
      </c>
      <c r="D134" s="35" t="s">
        <v>172</v>
      </c>
      <c r="E134" s="35" t="s">
        <v>173</v>
      </c>
      <c r="F134" s="35" t="s">
        <v>174</v>
      </c>
      <c r="G134" s="35" t="s">
        <v>176</v>
      </c>
      <c r="H134" s="35" t="s">
        <v>175</v>
      </c>
      <c r="I134" s="35"/>
      <c r="J134" s="35"/>
      <c r="K134" s="35"/>
      <c r="L134" s="37" t="s">
        <v>165</v>
      </c>
      <c r="N134" s="38"/>
      <c r="P134" s="2">
        <f ca="1" t="shared" si="44"/>
      </c>
      <c r="T134" s="3" t="str">
        <f t="shared" si="31"/>
        <v>MPA1</v>
      </c>
    </row>
    <row r="135" spans="1:20" ht="12" customHeight="1">
      <c r="A135" s="38">
        <f aca="true" t="shared" si="45" ref="A135:A154">_xlfn.IFERROR(N135,"")</f>
        <v>1</v>
      </c>
      <c r="B135" s="39" t="s">
        <v>92</v>
      </c>
      <c r="C135" s="39" t="s">
        <v>19</v>
      </c>
      <c r="D135" s="40">
        <v>1526</v>
      </c>
      <c r="E135" s="32">
        <v>1208</v>
      </c>
      <c r="F135" s="41">
        <v>1493</v>
      </c>
      <c r="G135" s="32">
        <v>1370</v>
      </c>
      <c r="H135" s="32">
        <v>1396</v>
      </c>
      <c r="I135" s="32">
        <f aca="true" t="shared" si="46" ref="I135:I154">LARGE(D135:H135,1)</f>
        <v>1526</v>
      </c>
      <c r="J135" s="32">
        <f aca="true" t="shared" si="47" ref="J135:J154">LARGE(D135:H135,2)</f>
        <v>1493</v>
      </c>
      <c r="K135" s="32">
        <f aca="true" t="shared" si="48" ref="K135:K154">LARGE(D135:H135,3)</f>
        <v>1396</v>
      </c>
      <c r="L135" s="32">
        <f aca="true" t="shared" si="49" ref="L135:L154">SUM(I135:K135)</f>
        <v>4415</v>
      </c>
      <c r="M135" s="32">
        <f aca="true" t="shared" si="50" ref="M135:M197">IF(COUNTIF(I135:K135,"&gt;"&amp;0)&gt;2,L135,"")</f>
        <v>4415</v>
      </c>
      <c r="N135" s="38">
        <f>RANK(M135,$M$135:$M$154)</f>
        <v>1</v>
      </c>
      <c r="P135" s="2">
        <f ca="1" t="shared" si="44"/>
      </c>
      <c r="T135" s="3" t="str">
        <f t="shared" si="31"/>
        <v>MPA1</v>
      </c>
    </row>
    <row r="136" spans="1:20" ht="12" customHeight="1">
      <c r="A136" s="38">
        <f t="shared" si="45"/>
        <v>2</v>
      </c>
      <c r="B136" s="39" t="s">
        <v>93</v>
      </c>
      <c r="C136" s="39" t="s">
        <v>17</v>
      </c>
      <c r="D136" s="40">
        <v>1246</v>
      </c>
      <c r="E136" s="40">
        <v>0</v>
      </c>
      <c r="F136" s="41">
        <v>1271</v>
      </c>
      <c r="G136" s="32">
        <v>1381</v>
      </c>
      <c r="H136" s="32">
        <v>1187</v>
      </c>
      <c r="I136" s="32">
        <f t="shared" si="46"/>
        <v>1381</v>
      </c>
      <c r="J136" s="32">
        <f t="shared" si="47"/>
        <v>1271</v>
      </c>
      <c r="K136" s="32">
        <f t="shared" si="48"/>
        <v>1246</v>
      </c>
      <c r="L136" s="32">
        <f t="shared" si="49"/>
        <v>3898</v>
      </c>
      <c r="M136" s="32">
        <f t="shared" si="50"/>
        <v>3898</v>
      </c>
      <c r="N136" s="38">
        <f aca="true" t="shared" si="51" ref="N136:N154">RANK(M136,$M$135:$M$154)</f>
        <v>2</v>
      </c>
      <c r="P136" s="2">
        <f ca="1" t="shared" si="44"/>
      </c>
      <c r="T136" s="3" t="str">
        <f t="shared" si="31"/>
        <v>MPA1</v>
      </c>
    </row>
    <row r="137" spans="1:20" ht="12" customHeight="1">
      <c r="A137" s="38">
        <f t="shared" si="45"/>
        <v>3</v>
      </c>
      <c r="B137" s="39" t="s">
        <v>96</v>
      </c>
      <c r="C137" s="39" t="s">
        <v>17</v>
      </c>
      <c r="D137" s="40">
        <v>1108</v>
      </c>
      <c r="E137" s="32">
        <v>1315</v>
      </c>
      <c r="F137" s="41">
        <v>1176</v>
      </c>
      <c r="G137" s="32">
        <v>1320</v>
      </c>
      <c r="H137" s="32">
        <v>1215</v>
      </c>
      <c r="I137" s="32">
        <f t="shared" si="46"/>
        <v>1320</v>
      </c>
      <c r="J137" s="32">
        <f t="shared" si="47"/>
        <v>1315</v>
      </c>
      <c r="K137" s="32">
        <f t="shared" si="48"/>
        <v>1215</v>
      </c>
      <c r="L137" s="32">
        <f t="shared" si="49"/>
        <v>3850</v>
      </c>
      <c r="M137" s="32">
        <f t="shared" si="50"/>
        <v>3850</v>
      </c>
      <c r="N137" s="38">
        <f t="shared" si="51"/>
        <v>3</v>
      </c>
      <c r="P137" s="2">
        <f ca="1" t="shared" si="44"/>
      </c>
      <c r="T137" s="3" t="str">
        <f t="shared" si="31"/>
        <v>MPA1</v>
      </c>
    </row>
    <row r="138" spans="1:20" ht="12" customHeight="1">
      <c r="A138" s="38">
        <f t="shared" si="45"/>
        <v>4</v>
      </c>
      <c r="B138" s="39" t="s">
        <v>98</v>
      </c>
      <c r="C138" s="39" t="s">
        <v>5</v>
      </c>
      <c r="D138" s="40">
        <v>1072</v>
      </c>
      <c r="E138" s="32">
        <v>992</v>
      </c>
      <c r="F138" s="41">
        <v>1188</v>
      </c>
      <c r="G138" s="32">
        <v>958</v>
      </c>
      <c r="H138" s="32">
        <v>1245</v>
      </c>
      <c r="I138" s="32">
        <f t="shared" si="46"/>
        <v>1245</v>
      </c>
      <c r="J138" s="32">
        <f t="shared" si="47"/>
        <v>1188</v>
      </c>
      <c r="K138" s="32">
        <f t="shared" si="48"/>
        <v>1072</v>
      </c>
      <c r="L138" s="32">
        <f t="shared" si="49"/>
        <v>3505</v>
      </c>
      <c r="M138" s="32">
        <f t="shared" si="50"/>
        <v>3505</v>
      </c>
      <c r="N138" s="38">
        <f t="shared" si="51"/>
        <v>4</v>
      </c>
      <c r="P138" s="2">
        <f ca="1" t="shared" si="44"/>
      </c>
      <c r="T138" s="3" t="str">
        <f t="shared" si="31"/>
        <v>MPA1</v>
      </c>
    </row>
    <row r="139" spans="1:20" ht="12" customHeight="1">
      <c r="A139" s="38">
        <f t="shared" si="45"/>
        <v>5</v>
      </c>
      <c r="B139" s="39" t="s">
        <v>94</v>
      </c>
      <c r="C139" s="39" t="s">
        <v>19</v>
      </c>
      <c r="D139" s="40">
        <v>1147</v>
      </c>
      <c r="E139" s="32">
        <v>1037</v>
      </c>
      <c r="F139" s="41">
        <v>1063</v>
      </c>
      <c r="G139" s="32">
        <v>984</v>
      </c>
      <c r="H139" s="32">
        <v>1206</v>
      </c>
      <c r="I139" s="32">
        <f t="shared" si="46"/>
        <v>1206</v>
      </c>
      <c r="J139" s="32">
        <f t="shared" si="47"/>
        <v>1147</v>
      </c>
      <c r="K139" s="32">
        <f t="shared" si="48"/>
        <v>1063</v>
      </c>
      <c r="L139" s="32">
        <f t="shared" si="49"/>
        <v>3416</v>
      </c>
      <c r="M139" s="32">
        <f t="shared" si="50"/>
        <v>3416</v>
      </c>
      <c r="N139" s="38">
        <f t="shared" si="51"/>
        <v>5</v>
      </c>
      <c r="P139" s="2">
        <f ca="1" t="shared" si="44"/>
      </c>
      <c r="T139" s="3" t="str">
        <f t="shared" si="31"/>
        <v>MPA1</v>
      </c>
    </row>
    <row r="140" spans="1:20" ht="12" customHeight="1">
      <c r="A140" s="38">
        <f t="shared" si="45"/>
        <v>6</v>
      </c>
      <c r="B140" s="39" t="s">
        <v>97</v>
      </c>
      <c r="C140" s="39" t="s">
        <v>17</v>
      </c>
      <c r="D140" s="40">
        <v>1074</v>
      </c>
      <c r="E140" s="32">
        <v>960</v>
      </c>
      <c r="F140" s="41">
        <v>1179</v>
      </c>
      <c r="G140" s="32">
        <v>1010</v>
      </c>
      <c r="H140" s="32">
        <v>1132</v>
      </c>
      <c r="I140" s="32">
        <f t="shared" si="46"/>
        <v>1179</v>
      </c>
      <c r="J140" s="32">
        <f t="shared" si="47"/>
        <v>1132</v>
      </c>
      <c r="K140" s="32">
        <f t="shared" si="48"/>
        <v>1074</v>
      </c>
      <c r="L140" s="32">
        <f t="shared" si="49"/>
        <v>3385</v>
      </c>
      <c r="M140" s="32">
        <f t="shared" si="50"/>
        <v>3385</v>
      </c>
      <c r="N140" s="38">
        <f t="shared" si="51"/>
        <v>6</v>
      </c>
      <c r="P140" s="2">
        <f ca="1" t="shared" si="44"/>
      </c>
      <c r="T140" s="3" t="str">
        <f t="shared" si="31"/>
        <v>MPA1</v>
      </c>
    </row>
    <row r="141" spans="1:20" ht="12" customHeight="1">
      <c r="A141" s="38">
        <f t="shared" si="45"/>
        <v>7</v>
      </c>
      <c r="B141" s="39" t="s">
        <v>95</v>
      </c>
      <c r="C141" s="39" t="s">
        <v>7</v>
      </c>
      <c r="D141" s="40">
        <v>1136</v>
      </c>
      <c r="E141" s="32">
        <v>947</v>
      </c>
      <c r="F141" s="41">
        <v>1073</v>
      </c>
      <c r="G141" s="32">
        <v>912</v>
      </c>
      <c r="H141" s="32">
        <v>1034</v>
      </c>
      <c r="I141" s="32">
        <f t="shared" si="46"/>
        <v>1136</v>
      </c>
      <c r="J141" s="32">
        <f t="shared" si="47"/>
        <v>1073</v>
      </c>
      <c r="K141" s="32">
        <f t="shared" si="48"/>
        <v>1034</v>
      </c>
      <c r="L141" s="32">
        <f t="shared" si="49"/>
        <v>3243</v>
      </c>
      <c r="M141" s="32">
        <f t="shared" si="50"/>
        <v>3243</v>
      </c>
      <c r="N141" s="38">
        <f t="shared" si="51"/>
        <v>7</v>
      </c>
      <c r="P141" s="2">
        <f ca="1" t="shared" si="44"/>
      </c>
      <c r="T141" s="3" t="str">
        <f aca="true" t="shared" si="52" ref="T141:T204">T140</f>
        <v>MPA1</v>
      </c>
    </row>
    <row r="142" spans="1:20" ht="12" customHeight="1">
      <c r="A142" s="38">
        <f t="shared" si="45"/>
        <v>8</v>
      </c>
      <c r="B142" s="39" t="s">
        <v>222</v>
      </c>
      <c r="C142" s="39" t="s">
        <v>7</v>
      </c>
      <c r="D142" s="40">
        <v>0</v>
      </c>
      <c r="E142" s="32">
        <v>1066</v>
      </c>
      <c r="F142" s="41">
        <v>1045</v>
      </c>
      <c r="G142" s="32">
        <v>1023</v>
      </c>
      <c r="H142" s="32">
        <v>961</v>
      </c>
      <c r="I142" s="32">
        <f t="shared" si="46"/>
        <v>1066</v>
      </c>
      <c r="J142" s="32">
        <f t="shared" si="47"/>
        <v>1045</v>
      </c>
      <c r="K142" s="32">
        <f t="shared" si="48"/>
        <v>1023</v>
      </c>
      <c r="L142" s="32">
        <f t="shared" si="49"/>
        <v>3134</v>
      </c>
      <c r="M142" s="32">
        <f t="shared" si="50"/>
        <v>3134</v>
      </c>
      <c r="N142" s="38">
        <f t="shared" si="51"/>
        <v>8</v>
      </c>
      <c r="P142" s="2">
        <f ca="1" t="shared" si="44"/>
      </c>
      <c r="T142" s="3" t="str">
        <f t="shared" si="52"/>
        <v>MPA1</v>
      </c>
    </row>
    <row r="143" spans="1:20" ht="12" customHeight="1">
      <c r="A143" s="38">
        <f t="shared" si="45"/>
        <v>9</v>
      </c>
      <c r="B143" s="39" t="s">
        <v>100</v>
      </c>
      <c r="C143" s="39" t="s">
        <v>5</v>
      </c>
      <c r="D143" s="40">
        <v>952</v>
      </c>
      <c r="E143" s="32">
        <v>1015</v>
      </c>
      <c r="F143" s="40">
        <v>0</v>
      </c>
      <c r="G143" s="32">
        <v>1041</v>
      </c>
      <c r="H143" s="32">
        <v>994</v>
      </c>
      <c r="I143" s="32">
        <f t="shared" si="46"/>
        <v>1041</v>
      </c>
      <c r="J143" s="32">
        <f t="shared" si="47"/>
        <v>1015</v>
      </c>
      <c r="K143" s="32">
        <f t="shared" si="48"/>
        <v>994</v>
      </c>
      <c r="L143" s="32">
        <f t="shared" si="49"/>
        <v>3050</v>
      </c>
      <c r="M143" s="32">
        <f t="shared" si="50"/>
        <v>3050</v>
      </c>
      <c r="N143" s="38">
        <f t="shared" si="51"/>
        <v>9</v>
      </c>
      <c r="P143" s="2">
        <f ca="1" t="shared" si="44"/>
      </c>
      <c r="T143" s="3" t="str">
        <f t="shared" si="52"/>
        <v>MPA1</v>
      </c>
    </row>
    <row r="144" spans="1:20" ht="12" customHeight="1">
      <c r="A144" s="38">
        <f t="shared" si="45"/>
        <v>10</v>
      </c>
      <c r="B144" s="39" t="s">
        <v>99</v>
      </c>
      <c r="C144" s="39" t="s">
        <v>7</v>
      </c>
      <c r="D144" s="40">
        <v>1046</v>
      </c>
      <c r="E144" s="32">
        <v>875</v>
      </c>
      <c r="F144" s="41">
        <v>1058</v>
      </c>
      <c r="G144" s="32">
        <v>876</v>
      </c>
      <c r="H144" s="32" t="s">
        <v>319</v>
      </c>
      <c r="I144" s="32">
        <f t="shared" si="46"/>
        <v>1058</v>
      </c>
      <c r="J144" s="32">
        <f t="shared" si="47"/>
        <v>1046</v>
      </c>
      <c r="K144" s="32">
        <f t="shared" si="48"/>
        <v>876</v>
      </c>
      <c r="L144" s="32">
        <f t="shared" si="49"/>
        <v>2980</v>
      </c>
      <c r="M144" s="32">
        <f t="shared" si="50"/>
        <v>2980</v>
      </c>
      <c r="N144" s="38">
        <f t="shared" si="51"/>
        <v>10</v>
      </c>
      <c r="P144" s="2">
        <f ca="1" t="shared" si="44"/>
      </c>
      <c r="T144" s="3" t="str">
        <f t="shared" si="52"/>
        <v>MPA1</v>
      </c>
    </row>
    <row r="145" spans="1:20" ht="12" customHeight="1">
      <c r="A145" s="38">
        <f t="shared" si="45"/>
        <v>11</v>
      </c>
      <c r="B145" s="39" t="s">
        <v>223</v>
      </c>
      <c r="C145" s="39" t="s">
        <v>19</v>
      </c>
      <c r="D145" s="40">
        <v>0</v>
      </c>
      <c r="E145" s="32">
        <v>798</v>
      </c>
      <c r="F145" s="41">
        <v>615</v>
      </c>
      <c r="G145" s="32">
        <v>1101</v>
      </c>
      <c r="H145" s="32">
        <v>925</v>
      </c>
      <c r="I145" s="32">
        <f t="shared" si="46"/>
        <v>1101</v>
      </c>
      <c r="J145" s="32">
        <f t="shared" si="47"/>
        <v>925</v>
      </c>
      <c r="K145" s="32">
        <f t="shared" si="48"/>
        <v>798</v>
      </c>
      <c r="L145" s="32">
        <f t="shared" si="49"/>
        <v>2824</v>
      </c>
      <c r="M145" s="32">
        <f t="shared" si="50"/>
        <v>2824</v>
      </c>
      <c r="N145" s="38">
        <f t="shared" si="51"/>
        <v>11</v>
      </c>
      <c r="P145" s="2">
        <f ca="1" t="shared" si="44"/>
      </c>
      <c r="T145" s="3" t="str">
        <f t="shared" si="52"/>
        <v>MPA1</v>
      </c>
    </row>
    <row r="146" spans="1:20" ht="12" customHeight="1">
      <c r="A146" s="38">
        <f t="shared" si="45"/>
        <v>12</v>
      </c>
      <c r="B146" s="39" t="s">
        <v>102</v>
      </c>
      <c r="C146" s="39" t="s">
        <v>5</v>
      </c>
      <c r="D146" s="40">
        <v>825</v>
      </c>
      <c r="E146" s="32">
        <v>970</v>
      </c>
      <c r="F146" s="40">
        <v>0</v>
      </c>
      <c r="G146" s="32">
        <v>912</v>
      </c>
      <c r="H146" s="32">
        <v>896</v>
      </c>
      <c r="I146" s="32">
        <f t="shared" si="46"/>
        <v>970</v>
      </c>
      <c r="J146" s="32">
        <f t="shared" si="47"/>
        <v>912</v>
      </c>
      <c r="K146" s="32">
        <f t="shared" si="48"/>
        <v>896</v>
      </c>
      <c r="L146" s="32">
        <f t="shared" si="49"/>
        <v>2778</v>
      </c>
      <c r="M146" s="32">
        <f t="shared" si="50"/>
        <v>2778</v>
      </c>
      <c r="N146" s="38">
        <f t="shared" si="51"/>
        <v>12</v>
      </c>
      <c r="P146" s="2">
        <f ca="1" t="shared" si="44"/>
      </c>
      <c r="T146" s="3" t="str">
        <f t="shared" si="52"/>
        <v>MPA1</v>
      </c>
    </row>
    <row r="147" spans="1:20" ht="12" customHeight="1">
      <c r="A147" s="38">
        <f t="shared" si="45"/>
        <v>13</v>
      </c>
      <c r="B147" s="39" t="s">
        <v>224</v>
      </c>
      <c r="C147" s="39" t="s">
        <v>5</v>
      </c>
      <c r="D147" s="40">
        <v>0</v>
      </c>
      <c r="E147" s="32">
        <v>786</v>
      </c>
      <c r="F147" s="41">
        <v>743</v>
      </c>
      <c r="G147" s="32">
        <v>578</v>
      </c>
      <c r="H147" s="32">
        <v>801</v>
      </c>
      <c r="I147" s="32">
        <f t="shared" si="46"/>
        <v>801</v>
      </c>
      <c r="J147" s="32">
        <f t="shared" si="47"/>
        <v>786</v>
      </c>
      <c r="K147" s="32">
        <f t="shared" si="48"/>
        <v>743</v>
      </c>
      <c r="L147" s="32">
        <f t="shared" si="49"/>
        <v>2330</v>
      </c>
      <c r="M147" s="32">
        <f t="shared" si="50"/>
        <v>2330</v>
      </c>
      <c r="N147" s="38">
        <f t="shared" si="51"/>
        <v>13</v>
      </c>
      <c r="P147" s="2">
        <f ca="1" t="shared" si="44"/>
      </c>
      <c r="T147" s="3" t="str">
        <f t="shared" si="52"/>
        <v>MPA1</v>
      </c>
    </row>
    <row r="148" spans="1:20" ht="12" customHeight="1">
      <c r="A148" s="38">
        <f t="shared" si="45"/>
        <v>14</v>
      </c>
      <c r="B148" s="39" t="s">
        <v>103</v>
      </c>
      <c r="C148" s="39" t="s">
        <v>2</v>
      </c>
      <c r="D148" s="40">
        <v>811</v>
      </c>
      <c r="E148" s="32">
        <v>764</v>
      </c>
      <c r="F148" s="40">
        <v>0</v>
      </c>
      <c r="G148" s="32">
        <v>713</v>
      </c>
      <c r="H148" s="32" t="s">
        <v>319</v>
      </c>
      <c r="I148" s="32">
        <f t="shared" si="46"/>
        <v>811</v>
      </c>
      <c r="J148" s="32">
        <f t="shared" si="47"/>
        <v>764</v>
      </c>
      <c r="K148" s="32">
        <f t="shared" si="48"/>
        <v>713</v>
      </c>
      <c r="L148" s="32">
        <f t="shared" si="49"/>
        <v>2288</v>
      </c>
      <c r="M148" s="32">
        <f t="shared" si="50"/>
        <v>2288</v>
      </c>
      <c r="N148" s="38">
        <f t="shared" si="51"/>
        <v>14</v>
      </c>
      <c r="P148" s="2">
        <f ca="1" t="shared" si="44"/>
      </c>
      <c r="T148" s="3" t="str">
        <f t="shared" si="52"/>
        <v>MPA1</v>
      </c>
    </row>
    <row r="149" spans="1:20" ht="12" customHeight="1">
      <c r="A149" s="38">
        <f t="shared" si="45"/>
        <v>15</v>
      </c>
      <c r="B149" s="39" t="s">
        <v>105</v>
      </c>
      <c r="C149" s="39" t="s">
        <v>17</v>
      </c>
      <c r="D149" s="40">
        <v>746</v>
      </c>
      <c r="E149" s="40">
        <v>0</v>
      </c>
      <c r="F149" s="41">
        <v>727</v>
      </c>
      <c r="G149" s="32">
        <v>0</v>
      </c>
      <c r="H149" s="32">
        <v>677</v>
      </c>
      <c r="I149" s="32">
        <f t="shared" si="46"/>
        <v>746</v>
      </c>
      <c r="J149" s="32">
        <f t="shared" si="47"/>
        <v>727</v>
      </c>
      <c r="K149" s="32">
        <f t="shared" si="48"/>
        <v>677</v>
      </c>
      <c r="L149" s="32">
        <f t="shared" si="49"/>
        <v>2150</v>
      </c>
      <c r="M149" s="32">
        <f t="shared" si="50"/>
        <v>2150</v>
      </c>
      <c r="N149" s="38">
        <f t="shared" si="51"/>
        <v>15</v>
      </c>
      <c r="P149" s="2">
        <f ca="1" t="shared" si="44"/>
      </c>
      <c r="T149" s="3" t="str">
        <f t="shared" si="52"/>
        <v>MPA1</v>
      </c>
    </row>
    <row r="150" spans="1:20" ht="12" customHeight="1">
      <c r="A150" s="38">
        <f t="shared" si="45"/>
        <v>16</v>
      </c>
      <c r="B150" s="39" t="s">
        <v>225</v>
      </c>
      <c r="C150" s="39" t="s">
        <v>19</v>
      </c>
      <c r="D150" s="40">
        <v>0</v>
      </c>
      <c r="E150" s="32">
        <v>635</v>
      </c>
      <c r="F150" s="41">
        <v>670</v>
      </c>
      <c r="G150" s="32">
        <v>783</v>
      </c>
      <c r="H150" s="32">
        <v>675</v>
      </c>
      <c r="I150" s="32">
        <f t="shared" si="46"/>
        <v>783</v>
      </c>
      <c r="J150" s="32">
        <f t="shared" si="47"/>
        <v>675</v>
      </c>
      <c r="K150" s="32">
        <f t="shared" si="48"/>
        <v>670</v>
      </c>
      <c r="L150" s="32">
        <f t="shared" si="49"/>
        <v>2128</v>
      </c>
      <c r="M150" s="32">
        <f t="shared" si="50"/>
        <v>2128</v>
      </c>
      <c r="N150" s="38">
        <f t="shared" si="51"/>
        <v>16</v>
      </c>
      <c r="P150" s="2">
        <f ca="1" t="shared" si="44"/>
      </c>
      <c r="T150" s="3" t="str">
        <f t="shared" si="52"/>
        <v>MPA1</v>
      </c>
    </row>
    <row r="151" spans="1:20" ht="12" customHeight="1">
      <c r="A151" s="38">
        <f t="shared" si="45"/>
        <v>17</v>
      </c>
      <c r="B151" s="39" t="s">
        <v>107</v>
      </c>
      <c r="C151" s="39" t="s">
        <v>5</v>
      </c>
      <c r="D151" s="40">
        <v>669</v>
      </c>
      <c r="E151" s="32">
        <v>688</v>
      </c>
      <c r="F151" s="41">
        <v>592</v>
      </c>
      <c r="G151" s="32">
        <v>709</v>
      </c>
      <c r="H151" s="32">
        <v>684</v>
      </c>
      <c r="I151" s="32">
        <f t="shared" si="46"/>
        <v>709</v>
      </c>
      <c r="J151" s="32">
        <f t="shared" si="47"/>
        <v>688</v>
      </c>
      <c r="K151" s="32">
        <f t="shared" si="48"/>
        <v>684</v>
      </c>
      <c r="L151" s="32">
        <f t="shared" si="49"/>
        <v>2081</v>
      </c>
      <c r="M151" s="32">
        <f t="shared" si="50"/>
        <v>2081</v>
      </c>
      <c r="N151" s="38">
        <f t="shared" si="51"/>
        <v>17</v>
      </c>
      <c r="P151" s="2">
        <f ca="1" t="shared" si="44"/>
      </c>
      <c r="T151" s="3" t="str">
        <f t="shared" si="52"/>
        <v>MPA1</v>
      </c>
    </row>
    <row r="152" spans="1:20" ht="12" customHeight="1">
      <c r="A152" s="38">
        <f t="shared" si="45"/>
        <v>18</v>
      </c>
      <c r="B152" s="39" t="s">
        <v>106</v>
      </c>
      <c r="C152" s="39" t="s">
        <v>5</v>
      </c>
      <c r="D152" s="40">
        <v>681</v>
      </c>
      <c r="E152" s="32">
        <v>718</v>
      </c>
      <c r="F152" s="41">
        <v>622</v>
      </c>
      <c r="G152" s="32">
        <v>0</v>
      </c>
      <c r="H152" s="32" t="s">
        <v>319</v>
      </c>
      <c r="I152" s="32">
        <f t="shared" si="46"/>
        <v>718</v>
      </c>
      <c r="J152" s="32">
        <f t="shared" si="47"/>
        <v>681</v>
      </c>
      <c r="K152" s="32">
        <f t="shared" si="48"/>
        <v>622</v>
      </c>
      <c r="L152" s="32">
        <f t="shared" si="49"/>
        <v>2021</v>
      </c>
      <c r="M152" s="32">
        <f t="shared" si="50"/>
        <v>2021</v>
      </c>
      <c r="N152" s="38">
        <f t="shared" si="51"/>
        <v>18</v>
      </c>
      <c r="P152" s="2">
        <f ca="1" t="shared" si="44"/>
      </c>
      <c r="T152" s="3" t="str">
        <f t="shared" si="52"/>
        <v>MPA1</v>
      </c>
    </row>
    <row r="153" spans="1:20" ht="12" customHeight="1">
      <c r="A153" s="38">
        <f t="shared" si="45"/>
      </c>
      <c r="B153" s="39" t="s">
        <v>101</v>
      </c>
      <c r="C153" s="39" t="s">
        <v>29</v>
      </c>
      <c r="D153" s="40">
        <v>883</v>
      </c>
      <c r="E153" s="32">
        <v>1034</v>
      </c>
      <c r="F153" s="40">
        <v>0</v>
      </c>
      <c r="G153" s="32">
        <v>0</v>
      </c>
      <c r="H153" s="32" t="s">
        <v>319</v>
      </c>
      <c r="I153" s="32">
        <f t="shared" si="46"/>
        <v>1034</v>
      </c>
      <c r="J153" s="32">
        <f t="shared" si="47"/>
        <v>883</v>
      </c>
      <c r="K153" s="32">
        <f t="shared" si="48"/>
        <v>0</v>
      </c>
      <c r="L153" s="32">
        <f t="shared" si="49"/>
        <v>1917</v>
      </c>
      <c r="M153" s="32">
        <f t="shared" si="50"/>
      </c>
      <c r="N153" s="38" t="e">
        <f t="shared" si="51"/>
        <v>#VALUE!</v>
      </c>
      <c r="P153" s="2">
        <f ca="1" t="shared" si="44"/>
      </c>
      <c r="T153" s="3" t="str">
        <f t="shared" si="52"/>
        <v>MPA1</v>
      </c>
    </row>
    <row r="154" spans="1:20" ht="12" customHeight="1">
      <c r="A154" s="38">
        <f t="shared" si="45"/>
      </c>
      <c r="B154" s="39" t="s">
        <v>104</v>
      </c>
      <c r="C154" s="39" t="s">
        <v>2</v>
      </c>
      <c r="D154" s="40">
        <v>801</v>
      </c>
      <c r="E154" s="32">
        <v>979</v>
      </c>
      <c r="F154" s="40">
        <v>0</v>
      </c>
      <c r="G154" s="32">
        <v>0</v>
      </c>
      <c r="H154" s="32" t="s">
        <v>319</v>
      </c>
      <c r="I154" s="32">
        <f t="shared" si="46"/>
        <v>979</v>
      </c>
      <c r="J154" s="32">
        <f t="shared" si="47"/>
        <v>801</v>
      </c>
      <c r="K154" s="32">
        <f t="shared" si="48"/>
        <v>0</v>
      </c>
      <c r="L154" s="32">
        <f t="shared" si="49"/>
        <v>1780</v>
      </c>
      <c r="M154" s="32">
        <f t="shared" si="50"/>
      </c>
      <c r="N154" s="38" t="e">
        <f t="shared" si="51"/>
        <v>#VALUE!</v>
      </c>
      <c r="P154" s="2">
        <f ca="1" t="shared" si="44"/>
      </c>
      <c r="T154" s="3" t="str">
        <f t="shared" si="52"/>
        <v>MPA1</v>
      </c>
    </row>
    <row r="155" spans="1:20" ht="12" customHeight="1">
      <c r="A155" s="39"/>
      <c r="B155" s="39"/>
      <c r="C155" s="39"/>
      <c r="D155" s="40"/>
      <c r="H155" s="32" t="s">
        <v>319</v>
      </c>
      <c r="N155" s="38"/>
      <c r="P155" s="2">
        <f ca="1" t="shared" si="44"/>
      </c>
      <c r="T155" s="3" t="str">
        <f t="shared" si="52"/>
        <v>MPA1</v>
      </c>
    </row>
    <row r="156" spans="1:20" ht="12" customHeight="1">
      <c r="A156" s="34" t="s">
        <v>171</v>
      </c>
      <c r="N156" s="38"/>
      <c r="P156" s="2">
        <f ca="1" t="shared" si="44"/>
      </c>
      <c r="T156" s="3" t="s">
        <v>308</v>
      </c>
    </row>
    <row r="157" spans="1:20" ht="27.75" customHeight="1">
      <c r="A157" s="35" t="s">
        <v>166</v>
      </c>
      <c r="B157" s="36" t="s">
        <v>1</v>
      </c>
      <c r="C157" s="36" t="s">
        <v>167</v>
      </c>
      <c r="D157" s="35" t="s">
        <v>172</v>
      </c>
      <c r="E157" s="35" t="s">
        <v>173</v>
      </c>
      <c r="F157" s="35" t="s">
        <v>174</v>
      </c>
      <c r="G157" s="35" t="s">
        <v>176</v>
      </c>
      <c r="H157" s="35" t="s">
        <v>175</v>
      </c>
      <c r="I157" s="35"/>
      <c r="J157" s="35"/>
      <c r="K157" s="35"/>
      <c r="L157" s="37" t="s">
        <v>165</v>
      </c>
      <c r="N157" s="38"/>
      <c r="P157" s="2">
        <f ca="1" t="shared" si="44"/>
      </c>
      <c r="T157" s="3" t="str">
        <f t="shared" si="52"/>
        <v>MPA2</v>
      </c>
    </row>
    <row r="158" spans="1:20" ht="12" customHeight="1">
      <c r="A158" s="38">
        <f aca="true" t="shared" si="53" ref="A158:A171">_xlfn.IFERROR(N158,"")</f>
        <v>1</v>
      </c>
      <c r="B158" s="39" t="s">
        <v>108</v>
      </c>
      <c r="C158" s="39" t="s">
        <v>5</v>
      </c>
      <c r="D158" s="40">
        <v>1714</v>
      </c>
      <c r="E158" s="40">
        <v>0</v>
      </c>
      <c r="F158" s="41">
        <v>1732</v>
      </c>
      <c r="G158" s="32">
        <v>1639</v>
      </c>
      <c r="H158" s="32">
        <v>1757</v>
      </c>
      <c r="I158" s="32">
        <f aca="true" t="shared" si="54" ref="I158:I171">LARGE(D158:H158,1)</f>
        <v>1757</v>
      </c>
      <c r="J158" s="32">
        <f aca="true" t="shared" si="55" ref="J158:J171">LARGE(D158:H158,2)</f>
        <v>1732</v>
      </c>
      <c r="K158" s="32">
        <f aca="true" t="shared" si="56" ref="K158:K171">LARGE(D158:H158,3)</f>
        <v>1714</v>
      </c>
      <c r="L158" s="32">
        <f aca="true" t="shared" si="57" ref="L158:L171">SUM(I158:K158)</f>
        <v>5203</v>
      </c>
      <c r="M158" s="32">
        <f t="shared" si="50"/>
        <v>5203</v>
      </c>
      <c r="N158" s="38">
        <f>RANK(M158,$M$158:$M$171)</f>
        <v>1</v>
      </c>
      <c r="P158" s="2">
        <f ca="1" t="shared" si="44"/>
      </c>
      <c r="T158" s="3" t="str">
        <f t="shared" si="52"/>
        <v>MPA2</v>
      </c>
    </row>
    <row r="159" spans="1:20" ht="12" customHeight="1">
      <c r="A159" s="38">
        <f t="shared" si="53"/>
        <v>2</v>
      </c>
      <c r="B159" s="39" t="s">
        <v>226</v>
      </c>
      <c r="C159" s="39" t="s">
        <v>19</v>
      </c>
      <c r="D159" s="40">
        <v>0</v>
      </c>
      <c r="E159" s="32">
        <v>1471</v>
      </c>
      <c r="F159" s="41">
        <v>1704</v>
      </c>
      <c r="G159" s="32">
        <v>0</v>
      </c>
      <c r="H159" s="32">
        <v>1514</v>
      </c>
      <c r="I159" s="32">
        <f t="shared" si="54"/>
        <v>1704</v>
      </c>
      <c r="J159" s="32">
        <f t="shared" si="55"/>
        <v>1514</v>
      </c>
      <c r="K159" s="32">
        <f t="shared" si="56"/>
        <v>1471</v>
      </c>
      <c r="L159" s="32">
        <f t="shared" si="57"/>
        <v>4689</v>
      </c>
      <c r="M159" s="32">
        <f t="shared" si="50"/>
        <v>4689</v>
      </c>
      <c r="N159" s="38">
        <f aca="true" t="shared" si="58" ref="N159:N171">RANK(M159,$M$158:$M$171)</f>
        <v>2</v>
      </c>
      <c r="P159" s="2">
        <f ca="1" t="shared" si="44"/>
      </c>
      <c r="T159" s="3" t="str">
        <f t="shared" si="52"/>
        <v>MPA2</v>
      </c>
    </row>
    <row r="160" spans="1:20" ht="12" customHeight="1">
      <c r="A160" s="38">
        <f t="shared" si="53"/>
        <v>3</v>
      </c>
      <c r="B160" s="39" t="s">
        <v>109</v>
      </c>
      <c r="C160" s="39" t="s">
        <v>29</v>
      </c>
      <c r="D160" s="40">
        <v>1367</v>
      </c>
      <c r="E160" s="32">
        <v>1341</v>
      </c>
      <c r="F160" s="41">
        <v>1214</v>
      </c>
      <c r="G160" s="32">
        <v>1357</v>
      </c>
      <c r="H160" s="32">
        <v>1254</v>
      </c>
      <c r="I160" s="32">
        <f t="shared" si="54"/>
        <v>1367</v>
      </c>
      <c r="J160" s="32">
        <f t="shared" si="55"/>
        <v>1357</v>
      </c>
      <c r="K160" s="32">
        <f t="shared" si="56"/>
        <v>1341</v>
      </c>
      <c r="L160" s="32">
        <f t="shared" si="57"/>
        <v>4065</v>
      </c>
      <c r="M160" s="32">
        <f t="shared" si="50"/>
        <v>4065</v>
      </c>
      <c r="N160" s="38">
        <f t="shared" si="58"/>
        <v>3</v>
      </c>
      <c r="P160" s="2">
        <f ca="1" t="shared" si="44"/>
      </c>
      <c r="T160" s="3" t="str">
        <f t="shared" si="52"/>
        <v>MPA2</v>
      </c>
    </row>
    <row r="161" spans="1:20" ht="12" customHeight="1">
      <c r="A161" s="38">
        <f t="shared" si="53"/>
        <v>4</v>
      </c>
      <c r="B161" s="39" t="s">
        <v>110</v>
      </c>
      <c r="C161" s="39" t="s">
        <v>7</v>
      </c>
      <c r="D161" s="40">
        <v>1191</v>
      </c>
      <c r="E161" s="32">
        <v>1219</v>
      </c>
      <c r="F161" s="41">
        <v>1231</v>
      </c>
      <c r="G161" s="32">
        <v>0</v>
      </c>
      <c r="H161" s="32">
        <v>1308</v>
      </c>
      <c r="I161" s="32">
        <f t="shared" si="54"/>
        <v>1308</v>
      </c>
      <c r="J161" s="32">
        <f t="shared" si="55"/>
        <v>1231</v>
      </c>
      <c r="K161" s="32">
        <f t="shared" si="56"/>
        <v>1219</v>
      </c>
      <c r="L161" s="32">
        <f t="shared" si="57"/>
        <v>3758</v>
      </c>
      <c r="M161" s="32">
        <f t="shared" si="50"/>
        <v>3758</v>
      </c>
      <c r="N161" s="38">
        <f t="shared" si="58"/>
        <v>4</v>
      </c>
      <c r="P161" s="2">
        <f ca="1" t="shared" si="44"/>
      </c>
      <c r="T161" s="3" t="str">
        <f t="shared" si="52"/>
        <v>MPA2</v>
      </c>
    </row>
    <row r="162" spans="1:20" ht="12" customHeight="1">
      <c r="A162" s="38">
        <f t="shared" si="53"/>
        <v>5</v>
      </c>
      <c r="B162" s="39" t="s">
        <v>112</v>
      </c>
      <c r="C162" s="39" t="s">
        <v>19</v>
      </c>
      <c r="D162" s="40">
        <v>1117</v>
      </c>
      <c r="E162" s="32">
        <v>1167</v>
      </c>
      <c r="F162" s="41">
        <v>1214</v>
      </c>
      <c r="G162" s="32">
        <v>1219</v>
      </c>
      <c r="H162" s="32">
        <v>1159</v>
      </c>
      <c r="I162" s="32">
        <f t="shared" si="54"/>
        <v>1219</v>
      </c>
      <c r="J162" s="32">
        <f t="shared" si="55"/>
        <v>1214</v>
      </c>
      <c r="K162" s="32">
        <f t="shared" si="56"/>
        <v>1167</v>
      </c>
      <c r="L162" s="32">
        <f t="shared" si="57"/>
        <v>3600</v>
      </c>
      <c r="M162" s="32">
        <f t="shared" si="50"/>
        <v>3600</v>
      </c>
      <c r="N162" s="38">
        <f t="shared" si="58"/>
        <v>5</v>
      </c>
      <c r="P162" s="2">
        <f ca="1" t="shared" si="44"/>
      </c>
      <c r="T162" s="3" t="str">
        <f t="shared" si="52"/>
        <v>MPA2</v>
      </c>
    </row>
    <row r="163" spans="1:20" ht="12" customHeight="1">
      <c r="A163" s="38">
        <f t="shared" si="53"/>
        <v>6</v>
      </c>
      <c r="B163" s="39" t="s">
        <v>111</v>
      </c>
      <c r="C163" s="39" t="s">
        <v>5</v>
      </c>
      <c r="D163" s="40">
        <v>1161</v>
      </c>
      <c r="E163" s="40">
        <v>0</v>
      </c>
      <c r="F163" s="41">
        <v>1169</v>
      </c>
      <c r="G163" s="32">
        <v>1091</v>
      </c>
      <c r="H163" s="32">
        <v>1143</v>
      </c>
      <c r="I163" s="32">
        <f t="shared" si="54"/>
        <v>1169</v>
      </c>
      <c r="J163" s="32">
        <f t="shared" si="55"/>
        <v>1161</v>
      </c>
      <c r="K163" s="32">
        <f t="shared" si="56"/>
        <v>1143</v>
      </c>
      <c r="L163" s="32">
        <f t="shared" si="57"/>
        <v>3473</v>
      </c>
      <c r="M163" s="32">
        <f t="shared" si="50"/>
        <v>3473</v>
      </c>
      <c r="N163" s="38">
        <f t="shared" si="58"/>
        <v>6</v>
      </c>
      <c r="P163" s="2">
        <f ca="1" t="shared" si="44"/>
      </c>
      <c r="T163" s="3" t="str">
        <f t="shared" si="52"/>
        <v>MPA2</v>
      </c>
    </row>
    <row r="164" spans="1:20" ht="12" customHeight="1">
      <c r="A164" s="38">
        <f t="shared" si="53"/>
        <v>7</v>
      </c>
      <c r="B164" s="39" t="s">
        <v>114</v>
      </c>
      <c r="C164" s="39" t="s">
        <v>29</v>
      </c>
      <c r="D164" s="40">
        <v>1108</v>
      </c>
      <c r="E164" s="40">
        <v>0</v>
      </c>
      <c r="F164" s="41">
        <v>1204</v>
      </c>
      <c r="G164" s="32">
        <v>1112</v>
      </c>
      <c r="H164" s="32" t="s">
        <v>319</v>
      </c>
      <c r="I164" s="32">
        <f t="shared" si="54"/>
        <v>1204</v>
      </c>
      <c r="J164" s="32">
        <f t="shared" si="55"/>
        <v>1112</v>
      </c>
      <c r="K164" s="32">
        <f t="shared" si="56"/>
        <v>1108</v>
      </c>
      <c r="L164" s="32">
        <f t="shared" si="57"/>
        <v>3424</v>
      </c>
      <c r="M164" s="32">
        <f t="shared" si="50"/>
        <v>3424</v>
      </c>
      <c r="N164" s="38">
        <f t="shared" si="58"/>
        <v>7</v>
      </c>
      <c r="P164" s="2">
        <f ca="1" t="shared" si="44"/>
      </c>
      <c r="T164" s="3" t="str">
        <f t="shared" si="52"/>
        <v>MPA2</v>
      </c>
    </row>
    <row r="165" spans="1:20" ht="12" customHeight="1">
      <c r="A165" s="38">
        <f t="shared" si="53"/>
        <v>8</v>
      </c>
      <c r="B165" s="39" t="s">
        <v>113</v>
      </c>
      <c r="C165" s="39" t="s">
        <v>2</v>
      </c>
      <c r="D165" s="40">
        <v>1111</v>
      </c>
      <c r="E165" s="32">
        <v>990</v>
      </c>
      <c r="F165" s="41">
        <v>1112</v>
      </c>
      <c r="G165" s="32">
        <v>0</v>
      </c>
      <c r="H165" s="32" t="s">
        <v>319</v>
      </c>
      <c r="I165" s="32">
        <f t="shared" si="54"/>
        <v>1112</v>
      </c>
      <c r="J165" s="32">
        <f t="shared" si="55"/>
        <v>1111</v>
      </c>
      <c r="K165" s="32">
        <f t="shared" si="56"/>
        <v>990</v>
      </c>
      <c r="L165" s="32">
        <f t="shared" si="57"/>
        <v>3213</v>
      </c>
      <c r="M165" s="32">
        <f t="shared" si="50"/>
        <v>3213</v>
      </c>
      <c r="N165" s="38">
        <f t="shared" si="58"/>
        <v>8</v>
      </c>
      <c r="P165" s="2">
        <f ca="1" t="shared" si="44"/>
      </c>
      <c r="T165" s="3" t="str">
        <f t="shared" si="52"/>
        <v>MPA2</v>
      </c>
    </row>
    <row r="166" spans="1:20" ht="12" customHeight="1">
      <c r="A166" s="38">
        <f t="shared" si="53"/>
        <v>9</v>
      </c>
      <c r="B166" s="39" t="s">
        <v>115</v>
      </c>
      <c r="C166" s="39" t="s">
        <v>5</v>
      </c>
      <c r="D166" s="40">
        <v>1094</v>
      </c>
      <c r="E166" s="40">
        <v>0</v>
      </c>
      <c r="F166" s="41">
        <v>979</v>
      </c>
      <c r="G166" s="32">
        <v>1124</v>
      </c>
      <c r="H166" s="32" t="s">
        <v>319</v>
      </c>
      <c r="I166" s="32">
        <f t="shared" si="54"/>
        <v>1124</v>
      </c>
      <c r="J166" s="32">
        <f t="shared" si="55"/>
        <v>1094</v>
      </c>
      <c r="K166" s="32">
        <f t="shared" si="56"/>
        <v>979</v>
      </c>
      <c r="L166" s="32">
        <f t="shared" si="57"/>
        <v>3197</v>
      </c>
      <c r="M166" s="32">
        <f t="shared" si="50"/>
        <v>3197</v>
      </c>
      <c r="N166" s="38">
        <f t="shared" si="58"/>
        <v>9</v>
      </c>
      <c r="P166" s="2">
        <f ca="1" t="shared" si="44"/>
      </c>
      <c r="T166" s="3" t="str">
        <f t="shared" si="52"/>
        <v>MPA2</v>
      </c>
    </row>
    <row r="167" spans="1:20" ht="12" customHeight="1">
      <c r="A167" s="38">
        <f t="shared" si="53"/>
        <v>10</v>
      </c>
      <c r="B167" s="39" t="s">
        <v>117</v>
      </c>
      <c r="C167" s="39" t="s">
        <v>19</v>
      </c>
      <c r="D167" s="40">
        <v>1021</v>
      </c>
      <c r="E167" s="32">
        <v>993</v>
      </c>
      <c r="F167" s="40">
        <v>0</v>
      </c>
      <c r="G167" s="32">
        <v>977</v>
      </c>
      <c r="H167" s="32" t="s">
        <v>319</v>
      </c>
      <c r="I167" s="32">
        <f t="shared" si="54"/>
        <v>1021</v>
      </c>
      <c r="J167" s="32">
        <f t="shared" si="55"/>
        <v>993</v>
      </c>
      <c r="K167" s="32">
        <f t="shared" si="56"/>
        <v>977</v>
      </c>
      <c r="L167" s="32">
        <f t="shared" si="57"/>
        <v>2991</v>
      </c>
      <c r="M167" s="32">
        <f t="shared" si="50"/>
        <v>2991</v>
      </c>
      <c r="N167" s="38">
        <f t="shared" si="58"/>
        <v>10</v>
      </c>
      <c r="P167" s="2">
        <f ca="1" t="shared" si="44"/>
      </c>
      <c r="T167" s="3" t="str">
        <f t="shared" si="52"/>
        <v>MPA2</v>
      </c>
    </row>
    <row r="168" spans="1:20" ht="12" customHeight="1">
      <c r="A168" s="38">
        <f t="shared" si="53"/>
        <v>11</v>
      </c>
      <c r="B168" s="39" t="s">
        <v>116</v>
      </c>
      <c r="C168" s="39" t="s">
        <v>17</v>
      </c>
      <c r="D168" s="40">
        <v>1068</v>
      </c>
      <c r="E168" s="40">
        <v>0</v>
      </c>
      <c r="F168" s="40">
        <v>0</v>
      </c>
      <c r="G168" s="32">
        <v>869</v>
      </c>
      <c r="H168" s="32">
        <v>1024</v>
      </c>
      <c r="I168" s="32">
        <f t="shared" si="54"/>
        <v>1068</v>
      </c>
      <c r="J168" s="32">
        <f t="shared" si="55"/>
        <v>1024</v>
      </c>
      <c r="K168" s="32">
        <f t="shared" si="56"/>
        <v>869</v>
      </c>
      <c r="L168" s="32">
        <f t="shared" si="57"/>
        <v>2961</v>
      </c>
      <c r="M168" s="32">
        <f t="shared" si="50"/>
        <v>2961</v>
      </c>
      <c r="N168" s="38">
        <f t="shared" si="58"/>
        <v>11</v>
      </c>
      <c r="P168" s="2">
        <f ca="1" t="shared" si="44"/>
      </c>
      <c r="T168" s="3" t="str">
        <f t="shared" si="52"/>
        <v>MPA2</v>
      </c>
    </row>
    <row r="169" spans="1:20" ht="12" customHeight="1">
      <c r="A169" s="38">
        <f t="shared" si="53"/>
        <v>12</v>
      </c>
      <c r="B169" s="39" t="s">
        <v>121</v>
      </c>
      <c r="C169" s="39" t="s">
        <v>5</v>
      </c>
      <c r="D169" s="40">
        <v>787</v>
      </c>
      <c r="E169" s="32">
        <v>921</v>
      </c>
      <c r="F169" s="40">
        <v>0</v>
      </c>
      <c r="G169" s="32">
        <v>1035</v>
      </c>
      <c r="H169" s="32">
        <v>878</v>
      </c>
      <c r="I169" s="32">
        <f t="shared" si="54"/>
        <v>1035</v>
      </c>
      <c r="J169" s="32">
        <f t="shared" si="55"/>
        <v>921</v>
      </c>
      <c r="K169" s="32">
        <f t="shared" si="56"/>
        <v>878</v>
      </c>
      <c r="L169" s="32">
        <f t="shared" si="57"/>
        <v>2834</v>
      </c>
      <c r="M169" s="32">
        <f t="shared" si="50"/>
        <v>2834</v>
      </c>
      <c r="N169" s="38">
        <f t="shared" si="58"/>
        <v>12</v>
      </c>
      <c r="P169" s="2">
        <f ca="1" t="shared" si="44"/>
      </c>
      <c r="T169" s="3" t="str">
        <f t="shared" si="52"/>
        <v>MPA2</v>
      </c>
    </row>
    <row r="170" spans="1:20" ht="12" customHeight="1">
      <c r="A170" s="38">
        <f t="shared" si="53"/>
        <v>13</v>
      </c>
      <c r="B170" s="39" t="s">
        <v>119</v>
      </c>
      <c r="C170" s="39" t="s">
        <v>120</v>
      </c>
      <c r="D170" s="40">
        <v>798</v>
      </c>
      <c r="E170" s="40">
        <v>0</v>
      </c>
      <c r="F170" s="41">
        <v>823</v>
      </c>
      <c r="G170" s="32">
        <v>834</v>
      </c>
      <c r="H170" s="32" t="s">
        <v>319</v>
      </c>
      <c r="I170" s="32">
        <f t="shared" si="54"/>
        <v>834</v>
      </c>
      <c r="J170" s="32">
        <f t="shared" si="55"/>
        <v>823</v>
      </c>
      <c r="K170" s="32">
        <f t="shared" si="56"/>
        <v>798</v>
      </c>
      <c r="L170" s="32">
        <f t="shared" si="57"/>
        <v>2455</v>
      </c>
      <c r="M170" s="32">
        <f t="shared" si="50"/>
        <v>2455</v>
      </c>
      <c r="N170" s="38">
        <f t="shared" si="58"/>
        <v>13</v>
      </c>
      <c r="P170" s="2">
        <f ca="1" t="shared" si="44"/>
      </c>
      <c r="T170" s="3" t="str">
        <f t="shared" si="52"/>
        <v>MPA2</v>
      </c>
    </row>
    <row r="171" spans="1:20" ht="12" customHeight="1">
      <c r="A171" s="38">
        <f t="shared" si="53"/>
      </c>
      <c r="B171" s="39" t="s">
        <v>118</v>
      </c>
      <c r="C171" s="39" t="s">
        <v>17</v>
      </c>
      <c r="D171" s="40">
        <v>865</v>
      </c>
      <c r="E171" s="32">
        <v>832</v>
      </c>
      <c r="F171" s="40">
        <v>0</v>
      </c>
      <c r="G171" s="32">
        <v>0</v>
      </c>
      <c r="H171" s="32">
        <v>0</v>
      </c>
      <c r="I171" s="32">
        <f t="shared" si="54"/>
        <v>865</v>
      </c>
      <c r="J171" s="32">
        <f t="shared" si="55"/>
        <v>832</v>
      </c>
      <c r="K171" s="32">
        <f t="shared" si="56"/>
        <v>0</v>
      </c>
      <c r="L171" s="32">
        <f t="shared" si="57"/>
        <v>1697</v>
      </c>
      <c r="M171" s="32">
        <f t="shared" si="50"/>
      </c>
      <c r="N171" s="38" t="e">
        <f t="shared" si="58"/>
        <v>#VALUE!</v>
      </c>
      <c r="P171" s="2">
        <f ca="1" t="shared" si="44"/>
      </c>
      <c r="T171" s="3" t="str">
        <f t="shared" si="52"/>
        <v>MPA2</v>
      </c>
    </row>
    <row r="172" spans="1:20" ht="12" customHeight="1">
      <c r="A172" s="39"/>
      <c r="B172" s="42"/>
      <c r="C172" s="42"/>
      <c r="N172" s="38"/>
      <c r="P172" s="2">
        <f ca="1" t="shared" si="44"/>
      </c>
      <c r="T172" s="3" t="str">
        <f t="shared" si="52"/>
        <v>MPA2</v>
      </c>
    </row>
    <row r="173" spans="1:20" ht="15.75">
      <c r="A173" s="34" t="s">
        <v>122</v>
      </c>
      <c r="N173" s="38"/>
      <c r="P173" s="2">
        <f ca="1" t="shared" si="44"/>
      </c>
      <c r="T173" s="3" t="s">
        <v>309</v>
      </c>
    </row>
    <row r="174" spans="1:20" ht="27.75" customHeight="1">
      <c r="A174" s="35" t="s">
        <v>166</v>
      </c>
      <c r="B174" s="36" t="s">
        <v>1</v>
      </c>
      <c r="C174" s="36" t="s">
        <v>167</v>
      </c>
      <c r="D174" s="35" t="s">
        <v>172</v>
      </c>
      <c r="E174" s="35" t="s">
        <v>173</v>
      </c>
      <c r="F174" s="35" t="s">
        <v>174</v>
      </c>
      <c r="G174" s="35" t="s">
        <v>176</v>
      </c>
      <c r="H174" s="35" t="s">
        <v>175</v>
      </c>
      <c r="I174" s="35"/>
      <c r="J174" s="35"/>
      <c r="K174" s="35"/>
      <c r="L174" s="37" t="s">
        <v>165</v>
      </c>
      <c r="N174" s="38"/>
      <c r="P174" s="2">
        <f ca="1" t="shared" si="44"/>
      </c>
      <c r="T174" s="3" t="str">
        <f t="shared" si="52"/>
        <v>JJD</v>
      </c>
    </row>
    <row r="175" spans="1:20" ht="12" customHeight="1">
      <c r="A175" s="38">
        <f aca="true" t="shared" si="59" ref="A175:A184">_xlfn.IFERROR(N175,"")</f>
        <v>1</v>
      </c>
      <c r="B175" s="39" t="s">
        <v>124</v>
      </c>
      <c r="C175" s="39" t="s">
        <v>19</v>
      </c>
      <c r="D175" s="40">
        <v>1428</v>
      </c>
      <c r="E175" s="32">
        <v>1559</v>
      </c>
      <c r="F175" s="41">
        <v>1492</v>
      </c>
      <c r="G175" s="32">
        <v>0</v>
      </c>
      <c r="H175" s="32">
        <v>1509</v>
      </c>
      <c r="I175" s="32">
        <f aca="true" t="shared" si="60" ref="I175:I184">LARGE(D175:H175,1)</f>
        <v>1559</v>
      </c>
      <c r="J175" s="32">
        <f aca="true" t="shared" si="61" ref="J175:J184">LARGE(D175:H175,2)</f>
        <v>1509</v>
      </c>
      <c r="K175" s="32">
        <f aca="true" t="shared" si="62" ref="K175:K184">LARGE(D175:H175,3)</f>
        <v>1492</v>
      </c>
      <c r="L175" s="32">
        <f aca="true" t="shared" si="63" ref="L175:L184">SUM(I175:K175)</f>
        <v>4560</v>
      </c>
      <c r="M175" s="32">
        <f t="shared" si="50"/>
        <v>4560</v>
      </c>
      <c r="N175" s="38">
        <f>RANK(M175,$M$175:$M$184)</f>
        <v>1</v>
      </c>
      <c r="O175" s="43"/>
      <c r="P175" s="2">
        <f ca="1" t="shared" si="44"/>
      </c>
      <c r="T175" s="3" t="str">
        <f t="shared" si="52"/>
        <v>JJD</v>
      </c>
    </row>
    <row r="176" spans="1:20" ht="12" customHeight="1">
      <c r="A176" s="38">
        <f t="shared" si="59"/>
        <v>2</v>
      </c>
      <c r="B176" s="39" t="s">
        <v>125</v>
      </c>
      <c r="C176" s="39" t="s">
        <v>7</v>
      </c>
      <c r="D176" s="40">
        <v>1266</v>
      </c>
      <c r="E176" s="32">
        <v>1489</v>
      </c>
      <c r="F176" s="41">
        <v>1138</v>
      </c>
      <c r="G176" s="32">
        <v>1293</v>
      </c>
      <c r="H176" s="32">
        <v>1346</v>
      </c>
      <c r="I176" s="32">
        <f t="shared" si="60"/>
        <v>1489</v>
      </c>
      <c r="J176" s="32">
        <f t="shared" si="61"/>
        <v>1346</v>
      </c>
      <c r="K176" s="32">
        <f t="shared" si="62"/>
        <v>1293</v>
      </c>
      <c r="L176" s="32">
        <f t="shared" si="63"/>
        <v>4128</v>
      </c>
      <c r="M176" s="32">
        <f t="shared" si="50"/>
        <v>4128</v>
      </c>
      <c r="N176" s="38">
        <f aca="true" t="shared" si="64" ref="N176:N184">RANK(M176,$M$175:$M$184)</f>
        <v>2</v>
      </c>
      <c r="O176" s="43"/>
      <c r="P176" s="2">
        <f ca="1" t="shared" si="44"/>
      </c>
      <c r="T176" s="3" t="str">
        <f t="shared" si="52"/>
        <v>JJD</v>
      </c>
    </row>
    <row r="177" spans="1:20" ht="12" customHeight="1">
      <c r="A177" s="38">
        <f t="shared" si="59"/>
        <v>3</v>
      </c>
      <c r="B177" s="39" t="s">
        <v>126</v>
      </c>
      <c r="C177" s="39" t="s">
        <v>2</v>
      </c>
      <c r="D177" s="40">
        <v>1125</v>
      </c>
      <c r="E177" s="32">
        <v>1290</v>
      </c>
      <c r="F177" s="40">
        <v>0</v>
      </c>
      <c r="G177" s="32">
        <v>1255</v>
      </c>
      <c r="H177" s="32" t="s">
        <v>319</v>
      </c>
      <c r="I177" s="32">
        <f t="shared" si="60"/>
        <v>1290</v>
      </c>
      <c r="J177" s="32">
        <f t="shared" si="61"/>
        <v>1255</v>
      </c>
      <c r="K177" s="32">
        <f t="shared" si="62"/>
        <v>1125</v>
      </c>
      <c r="L177" s="32">
        <f t="shared" si="63"/>
        <v>3670</v>
      </c>
      <c r="M177" s="32">
        <f t="shared" si="50"/>
        <v>3670</v>
      </c>
      <c r="N177" s="38">
        <f t="shared" si="64"/>
        <v>3</v>
      </c>
      <c r="O177" s="43"/>
      <c r="P177" s="2">
        <f ca="1" t="shared" si="44"/>
      </c>
      <c r="T177" s="3" t="str">
        <f t="shared" si="52"/>
        <v>JJD</v>
      </c>
    </row>
    <row r="178" spans="1:20" ht="12" customHeight="1">
      <c r="A178" s="38">
        <f t="shared" si="59"/>
        <v>4</v>
      </c>
      <c r="B178" s="39" t="s">
        <v>129</v>
      </c>
      <c r="C178" s="39" t="s">
        <v>5</v>
      </c>
      <c r="D178" s="40">
        <v>1045</v>
      </c>
      <c r="E178" s="32">
        <v>1261</v>
      </c>
      <c r="F178" s="41">
        <v>1002</v>
      </c>
      <c r="G178" s="32">
        <v>0</v>
      </c>
      <c r="H178" s="32">
        <v>1053</v>
      </c>
      <c r="I178" s="32">
        <f t="shared" si="60"/>
        <v>1261</v>
      </c>
      <c r="J178" s="32">
        <f t="shared" si="61"/>
        <v>1053</v>
      </c>
      <c r="K178" s="32">
        <f t="shared" si="62"/>
        <v>1045</v>
      </c>
      <c r="L178" s="32">
        <f t="shared" si="63"/>
        <v>3359</v>
      </c>
      <c r="M178" s="32">
        <f t="shared" si="50"/>
        <v>3359</v>
      </c>
      <c r="N178" s="38">
        <f t="shared" si="64"/>
        <v>4</v>
      </c>
      <c r="O178" s="43"/>
      <c r="P178" s="2">
        <f ca="1" t="shared" si="44"/>
      </c>
      <c r="T178" s="3" t="str">
        <f t="shared" si="52"/>
        <v>JJD</v>
      </c>
    </row>
    <row r="179" spans="1:20" ht="12" customHeight="1">
      <c r="A179" s="38">
        <f t="shared" si="59"/>
        <v>5</v>
      </c>
      <c r="B179" s="39" t="s">
        <v>127</v>
      </c>
      <c r="C179" s="39" t="s">
        <v>29</v>
      </c>
      <c r="D179" s="40">
        <v>1081</v>
      </c>
      <c r="E179" s="32">
        <v>1119</v>
      </c>
      <c r="F179" s="41">
        <v>1035</v>
      </c>
      <c r="G179" s="32">
        <v>0</v>
      </c>
      <c r="H179" s="32" t="s">
        <v>319</v>
      </c>
      <c r="I179" s="32">
        <f t="shared" si="60"/>
        <v>1119</v>
      </c>
      <c r="J179" s="32">
        <f t="shared" si="61"/>
        <v>1081</v>
      </c>
      <c r="K179" s="32">
        <f t="shared" si="62"/>
        <v>1035</v>
      </c>
      <c r="L179" s="32">
        <f t="shared" si="63"/>
        <v>3235</v>
      </c>
      <c r="M179" s="32">
        <f t="shared" si="50"/>
        <v>3235</v>
      </c>
      <c r="N179" s="38">
        <f t="shared" si="64"/>
        <v>5</v>
      </c>
      <c r="O179" s="43"/>
      <c r="P179" s="2">
        <f ca="1" t="shared" si="44"/>
      </c>
      <c r="T179" s="3" t="str">
        <f t="shared" si="52"/>
        <v>JJD</v>
      </c>
    </row>
    <row r="180" spans="1:20" ht="12" customHeight="1">
      <c r="A180" s="38">
        <f t="shared" si="59"/>
        <v>6</v>
      </c>
      <c r="B180" s="39" t="s">
        <v>128</v>
      </c>
      <c r="C180" s="39" t="s">
        <v>17</v>
      </c>
      <c r="D180" s="40">
        <v>1061</v>
      </c>
      <c r="E180" s="32">
        <v>1210</v>
      </c>
      <c r="F180" s="40">
        <v>0</v>
      </c>
      <c r="G180" s="32">
        <v>359</v>
      </c>
      <c r="H180" s="32">
        <v>907</v>
      </c>
      <c r="I180" s="32">
        <f t="shared" si="60"/>
        <v>1210</v>
      </c>
      <c r="J180" s="32">
        <f t="shared" si="61"/>
        <v>1061</v>
      </c>
      <c r="K180" s="32">
        <f t="shared" si="62"/>
        <v>907</v>
      </c>
      <c r="L180" s="32">
        <f t="shared" si="63"/>
        <v>3178</v>
      </c>
      <c r="M180" s="32">
        <f t="shared" si="50"/>
        <v>3178</v>
      </c>
      <c r="N180" s="38">
        <f t="shared" si="64"/>
        <v>6</v>
      </c>
      <c r="O180" s="43"/>
      <c r="P180" s="2">
        <f ca="1" t="shared" si="44"/>
      </c>
      <c r="T180" s="3" t="str">
        <f t="shared" si="52"/>
        <v>JJD</v>
      </c>
    </row>
    <row r="181" spans="1:20" ht="12" customHeight="1">
      <c r="A181" s="38">
        <f t="shared" si="59"/>
        <v>7</v>
      </c>
      <c r="B181" s="39" t="s">
        <v>131</v>
      </c>
      <c r="C181" s="39" t="s">
        <v>19</v>
      </c>
      <c r="D181" s="40">
        <v>823</v>
      </c>
      <c r="E181" s="32">
        <v>873</v>
      </c>
      <c r="F181" s="41">
        <v>808</v>
      </c>
      <c r="G181" s="32">
        <v>910</v>
      </c>
      <c r="H181" s="32">
        <v>699</v>
      </c>
      <c r="I181" s="32">
        <f t="shared" si="60"/>
        <v>910</v>
      </c>
      <c r="J181" s="32">
        <f t="shared" si="61"/>
        <v>873</v>
      </c>
      <c r="K181" s="32">
        <f t="shared" si="62"/>
        <v>823</v>
      </c>
      <c r="L181" s="32">
        <f t="shared" si="63"/>
        <v>2606</v>
      </c>
      <c r="M181" s="32">
        <f t="shared" si="50"/>
        <v>2606</v>
      </c>
      <c r="N181" s="38">
        <f t="shared" si="64"/>
        <v>7</v>
      </c>
      <c r="O181" s="43"/>
      <c r="P181" s="2">
        <f ca="1" t="shared" si="44"/>
      </c>
      <c r="T181" s="3" t="str">
        <f t="shared" si="52"/>
        <v>JJD</v>
      </c>
    </row>
    <row r="182" spans="1:20" ht="12" customHeight="1">
      <c r="A182" s="38">
        <f t="shared" si="59"/>
      </c>
      <c r="B182" s="39" t="s">
        <v>123</v>
      </c>
      <c r="C182" s="39" t="s">
        <v>17</v>
      </c>
      <c r="D182" s="40">
        <v>1714</v>
      </c>
      <c r="E182" s="40">
        <v>0</v>
      </c>
      <c r="F182" s="40">
        <v>0</v>
      </c>
      <c r="G182" s="32">
        <v>1701</v>
      </c>
      <c r="H182" s="32" t="s">
        <v>319</v>
      </c>
      <c r="I182" s="32">
        <f t="shared" si="60"/>
        <v>1714</v>
      </c>
      <c r="J182" s="32">
        <f t="shared" si="61"/>
        <v>1701</v>
      </c>
      <c r="K182" s="32">
        <f t="shared" si="62"/>
        <v>0</v>
      </c>
      <c r="L182" s="32">
        <f t="shared" si="63"/>
        <v>3415</v>
      </c>
      <c r="M182" s="32">
        <f t="shared" si="50"/>
      </c>
      <c r="N182" s="38" t="e">
        <f t="shared" si="64"/>
        <v>#VALUE!</v>
      </c>
      <c r="O182" s="43"/>
      <c r="P182" s="2">
        <f ca="1" t="shared" si="44"/>
      </c>
      <c r="T182" s="3" t="str">
        <f t="shared" si="52"/>
        <v>JJD</v>
      </c>
    </row>
    <row r="183" spans="1:20" ht="12" customHeight="1">
      <c r="A183" s="38">
        <f t="shared" si="59"/>
      </c>
      <c r="B183" s="39" t="s">
        <v>132</v>
      </c>
      <c r="C183" s="39" t="s">
        <v>29</v>
      </c>
      <c r="D183" s="40">
        <v>710</v>
      </c>
      <c r="E183" s="32">
        <v>1153</v>
      </c>
      <c r="F183" s="40">
        <v>0</v>
      </c>
      <c r="G183" s="32">
        <v>0</v>
      </c>
      <c r="H183" s="32" t="s">
        <v>319</v>
      </c>
      <c r="I183" s="32">
        <f t="shared" si="60"/>
        <v>1153</v>
      </c>
      <c r="J183" s="32">
        <f t="shared" si="61"/>
        <v>710</v>
      </c>
      <c r="K183" s="32">
        <f t="shared" si="62"/>
        <v>0</v>
      </c>
      <c r="L183" s="32">
        <f t="shared" si="63"/>
        <v>1863</v>
      </c>
      <c r="M183" s="32">
        <f t="shared" si="50"/>
      </c>
      <c r="N183" s="38" t="e">
        <f t="shared" si="64"/>
        <v>#VALUE!</v>
      </c>
      <c r="O183" s="43"/>
      <c r="P183" s="2">
        <f ca="1" t="shared" si="44"/>
      </c>
      <c r="T183" s="3" t="str">
        <f t="shared" si="52"/>
        <v>JJD</v>
      </c>
    </row>
    <row r="184" spans="1:20" ht="12" customHeight="1">
      <c r="A184" s="38">
        <f t="shared" si="59"/>
      </c>
      <c r="B184" s="39" t="s">
        <v>130</v>
      </c>
      <c r="C184" s="39" t="s">
        <v>19</v>
      </c>
      <c r="D184" s="40">
        <v>841</v>
      </c>
      <c r="E184" s="40">
        <v>0</v>
      </c>
      <c r="F184" s="41">
        <v>707</v>
      </c>
      <c r="G184" s="32">
        <v>0</v>
      </c>
      <c r="H184" s="32" t="s">
        <v>319</v>
      </c>
      <c r="I184" s="32">
        <f t="shared" si="60"/>
        <v>841</v>
      </c>
      <c r="J184" s="32">
        <f t="shared" si="61"/>
        <v>707</v>
      </c>
      <c r="K184" s="32">
        <f t="shared" si="62"/>
        <v>0</v>
      </c>
      <c r="L184" s="32">
        <f t="shared" si="63"/>
        <v>1548</v>
      </c>
      <c r="M184" s="32">
        <f t="shared" si="50"/>
      </c>
      <c r="N184" s="38" t="e">
        <f t="shared" si="64"/>
        <v>#VALUE!</v>
      </c>
      <c r="O184" s="43"/>
      <c r="P184" s="2">
        <f ca="1" t="shared" si="44"/>
      </c>
      <c r="T184" s="3" t="str">
        <f t="shared" si="52"/>
        <v>JJD</v>
      </c>
    </row>
    <row r="185" spans="1:20" ht="12" customHeight="1">
      <c r="A185" s="38"/>
      <c r="B185" s="42"/>
      <c r="C185" s="42"/>
      <c r="N185" s="38"/>
      <c r="O185" s="43"/>
      <c r="P185" s="2">
        <f ca="1" t="shared" si="44"/>
      </c>
      <c r="T185" s="3" t="str">
        <f t="shared" si="52"/>
        <v>JJD</v>
      </c>
    </row>
    <row r="186" spans="1:20" ht="15.75">
      <c r="A186" s="34" t="s">
        <v>133</v>
      </c>
      <c r="N186" s="38"/>
      <c r="O186" s="43"/>
      <c r="P186" s="2">
        <f ca="1" t="shared" si="44"/>
      </c>
      <c r="T186" s="3" t="s">
        <v>310</v>
      </c>
    </row>
    <row r="187" spans="1:20" ht="27.75" customHeight="1">
      <c r="A187" s="35" t="s">
        <v>166</v>
      </c>
      <c r="B187" s="36" t="s">
        <v>1</v>
      </c>
      <c r="C187" s="36" t="s">
        <v>167</v>
      </c>
      <c r="D187" s="35" t="s">
        <v>172</v>
      </c>
      <c r="E187" s="35" t="s">
        <v>173</v>
      </c>
      <c r="F187" s="35" t="s">
        <v>174</v>
      </c>
      <c r="G187" s="35" t="s">
        <v>176</v>
      </c>
      <c r="H187" s="35" t="s">
        <v>175</v>
      </c>
      <c r="I187" s="35"/>
      <c r="J187" s="35"/>
      <c r="K187" s="35"/>
      <c r="L187" s="37" t="s">
        <v>165</v>
      </c>
      <c r="N187" s="38"/>
      <c r="P187" s="2">
        <f ca="1" t="shared" si="44"/>
      </c>
      <c r="T187" s="3" t="str">
        <f t="shared" si="52"/>
        <v>MJD</v>
      </c>
    </row>
    <row r="188" spans="1:20" ht="12" customHeight="1">
      <c r="A188" s="38">
        <f aca="true" t="shared" si="65" ref="A188:A211">_xlfn.IFERROR(N188,"")</f>
        <v>1</v>
      </c>
      <c r="B188" s="39" t="s">
        <v>227</v>
      </c>
      <c r="C188" s="39" t="s">
        <v>19</v>
      </c>
      <c r="D188" s="40">
        <v>0</v>
      </c>
      <c r="E188" s="32">
        <v>1505</v>
      </c>
      <c r="F188" s="40">
        <v>0</v>
      </c>
      <c r="G188" s="32">
        <v>1625</v>
      </c>
      <c r="H188" s="32">
        <v>1601</v>
      </c>
      <c r="I188" s="32">
        <f aca="true" t="shared" si="66" ref="I188:I211">LARGE(D188:H188,1)</f>
        <v>1625</v>
      </c>
      <c r="J188" s="32">
        <f aca="true" t="shared" si="67" ref="J188:J211">LARGE(D188:H188,2)</f>
        <v>1601</v>
      </c>
      <c r="K188" s="32">
        <f aca="true" t="shared" si="68" ref="K188:K211">LARGE(D188:H188,3)</f>
        <v>1505</v>
      </c>
      <c r="L188" s="32">
        <f aca="true" t="shared" si="69" ref="L188:L211">SUM(I188:K188)</f>
        <v>4731</v>
      </c>
      <c r="M188" s="32">
        <f t="shared" si="50"/>
        <v>4731</v>
      </c>
      <c r="N188" s="38">
        <f>RANK(M188,$M$188:$M$211)</f>
        <v>1</v>
      </c>
      <c r="O188" s="43"/>
      <c r="P188" s="2">
        <f ca="1" t="shared" si="44"/>
      </c>
      <c r="T188" s="3" t="str">
        <f t="shared" si="52"/>
        <v>MJD</v>
      </c>
    </row>
    <row r="189" spans="1:20" ht="12" customHeight="1">
      <c r="A189" s="38">
        <f t="shared" si="65"/>
        <v>2</v>
      </c>
      <c r="B189" s="39" t="s">
        <v>134</v>
      </c>
      <c r="C189" s="39" t="s">
        <v>5</v>
      </c>
      <c r="D189" s="40">
        <v>1384</v>
      </c>
      <c r="E189" s="44">
        <v>1555</v>
      </c>
      <c r="F189" s="41">
        <v>1439</v>
      </c>
      <c r="G189" s="32">
        <v>1626</v>
      </c>
      <c r="H189" s="32">
        <v>1308</v>
      </c>
      <c r="I189" s="32">
        <f t="shared" si="66"/>
        <v>1626</v>
      </c>
      <c r="J189" s="32">
        <f t="shared" si="67"/>
        <v>1555</v>
      </c>
      <c r="K189" s="32">
        <f t="shared" si="68"/>
        <v>1439</v>
      </c>
      <c r="L189" s="32">
        <f t="shared" si="69"/>
        <v>4620</v>
      </c>
      <c r="M189" s="32">
        <f t="shared" si="50"/>
        <v>4620</v>
      </c>
      <c r="N189" s="38">
        <f aca="true" t="shared" si="70" ref="N189:N211">RANK(M189,$M$188:$M$211)</f>
        <v>2</v>
      </c>
      <c r="O189" s="43"/>
      <c r="P189" s="2">
        <f ca="1" t="shared" si="44"/>
      </c>
      <c r="T189" s="3" t="str">
        <f t="shared" si="52"/>
        <v>MJD</v>
      </c>
    </row>
    <row r="190" spans="1:20" ht="12" customHeight="1">
      <c r="A190" s="38">
        <f t="shared" si="65"/>
        <v>3</v>
      </c>
      <c r="B190" s="39" t="s">
        <v>135</v>
      </c>
      <c r="C190" s="39" t="s">
        <v>39</v>
      </c>
      <c r="D190" s="40">
        <v>1254</v>
      </c>
      <c r="E190" s="44">
        <v>1436</v>
      </c>
      <c r="F190" s="41">
        <v>1364</v>
      </c>
      <c r="G190" s="32">
        <v>1462</v>
      </c>
      <c r="H190" s="32">
        <v>1161</v>
      </c>
      <c r="I190" s="32">
        <f t="shared" si="66"/>
        <v>1462</v>
      </c>
      <c r="J190" s="32">
        <f t="shared" si="67"/>
        <v>1436</v>
      </c>
      <c r="K190" s="32">
        <f t="shared" si="68"/>
        <v>1364</v>
      </c>
      <c r="L190" s="32">
        <f t="shared" si="69"/>
        <v>4262</v>
      </c>
      <c r="M190" s="32">
        <f t="shared" si="50"/>
        <v>4262</v>
      </c>
      <c r="N190" s="38">
        <f t="shared" si="70"/>
        <v>3</v>
      </c>
      <c r="O190" s="43"/>
      <c r="P190" s="2">
        <f ca="1" t="shared" si="44"/>
      </c>
      <c r="T190" s="3" t="str">
        <f t="shared" si="52"/>
        <v>MJD</v>
      </c>
    </row>
    <row r="191" spans="1:20" ht="12" customHeight="1">
      <c r="A191" s="38">
        <f t="shared" si="65"/>
        <v>4</v>
      </c>
      <c r="B191" s="39" t="s">
        <v>136</v>
      </c>
      <c r="C191" s="39" t="s">
        <v>39</v>
      </c>
      <c r="D191" s="40">
        <v>1250</v>
      </c>
      <c r="E191" s="44">
        <v>1501</v>
      </c>
      <c r="F191" s="41">
        <v>1345</v>
      </c>
      <c r="G191" s="32">
        <v>0</v>
      </c>
      <c r="H191" s="32" t="s">
        <v>319</v>
      </c>
      <c r="I191" s="32">
        <f t="shared" si="66"/>
        <v>1501</v>
      </c>
      <c r="J191" s="32">
        <f t="shared" si="67"/>
        <v>1345</v>
      </c>
      <c r="K191" s="32">
        <f t="shared" si="68"/>
        <v>1250</v>
      </c>
      <c r="L191" s="32">
        <f t="shared" si="69"/>
        <v>4096</v>
      </c>
      <c r="M191" s="32">
        <f t="shared" si="50"/>
        <v>4096</v>
      </c>
      <c r="N191" s="38">
        <f t="shared" si="70"/>
        <v>4</v>
      </c>
      <c r="O191" s="43"/>
      <c r="P191" s="2">
        <f ca="1" t="shared" si="44"/>
      </c>
      <c r="T191" s="3" t="str">
        <f t="shared" si="52"/>
        <v>MJD</v>
      </c>
    </row>
    <row r="192" spans="1:20" ht="12" customHeight="1">
      <c r="A192" s="38">
        <f t="shared" si="65"/>
        <v>5</v>
      </c>
      <c r="B192" s="39" t="s">
        <v>137</v>
      </c>
      <c r="C192" s="39" t="s">
        <v>19</v>
      </c>
      <c r="D192" s="40">
        <v>1194</v>
      </c>
      <c r="E192" s="44">
        <v>1363</v>
      </c>
      <c r="F192" s="41">
        <v>1200</v>
      </c>
      <c r="G192" s="32">
        <v>1330</v>
      </c>
      <c r="H192" s="32">
        <v>1023</v>
      </c>
      <c r="I192" s="32">
        <f t="shared" si="66"/>
        <v>1363</v>
      </c>
      <c r="J192" s="32">
        <f t="shared" si="67"/>
        <v>1330</v>
      </c>
      <c r="K192" s="32">
        <f t="shared" si="68"/>
        <v>1200</v>
      </c>
      <c r="L192" s="32">
        <f t="shared" si="69"/>
        <v>3893</v>
      </c>
      <c r="M192" s="32">
        <f t="shared" si="50"/>
        <v>3893</v>
      </c>
      <c r="N192" s="38">
        <f t="shared" si="70"/>
        <v>5</v>
      </c>
      <c r="O192" s="43"/>
      <c r="P192" s="2">
        <f ca="1" t="shared" si="44"/>
      </c>
      <c r="T192" s="3" t="str">
        <f t="shared" si="52"/>
        <v>MJD</v>
      </c>
    </row>
    <row r="193" spans="1:20" ht="12" customHeight="1">
      <c r="A193" s="38">
        <f t="shared" si="65"/>
        <v>6</v>
      </c>
      <c r="B193" s="39" t="s">
        <v>139</v>
      </c>
      <c r="C193" s="39" t="s">
        <v>17</v>
      </c>
      <c r="D193" s="40">
        <v>1059</v>
      </c>
      <c r="E193" s="44">
        <v>1099</v>
      </c>
      <c r="F193" s="41">
        <v>1026</v>
      </c>
      <c r="G193" s="32">
        <v>1183</v>
      </c>
      <c r="H193" s="32">
        <v>801</v>
      </c>
      <c r="I193" s="32">
        <f t="shared" si="66"/>
        <v>1183</v>
      </c>
      <c r="J193" s="32">
        <f t="shared" si="67"/>
        <v>1099</v>
      </c>
      <c r="K193" s="32">
        <f t="shared" si="68"/>
        <v>1059</v>
      </c>
      <c r="L193" s="32">
        <f t="shared" si="69"/>
        <v>3341</v>
      </c>
      <c r="M193" s="32">
        <f t="shared" si="50"/>
        <v>3341</v>
      </c>
      <c r="N193" s="38">
        <f t="shared" si="70"/>
        <v>6</v>
      </c>
      <c r="O193" s="43"/>
      <c r="P193" s="2">
        <f ca="1" t="shared" si="44"/>
      </c>
      <c r="T193" s="3" t="str">
        <f t="shared" si="52"/>
        <v>MJD</v>
      </c>
    </row>
    <row r="194" spans="1:20" ht="12" customHeight="1">
      <c r="A194" s="38">
        <f t="shared" si="65"/>
        <v>7</v>
      </c>
      <c r="B194" s="39" t="s">
        <v>138</v>
      </c>
      <c r="C194" s="39" t="s">
        <v>17</v>
      </c>
      <c r="D194" s="40">
        <v>1068</v>
      </c>
      <c r="E194" s="44">
        <v>1184</v>
      </c>
      <c r="F194" s="41">
        <v>993</v>
      </c>
      <c r="G194" s="32">
        <v>0</v>
      </c>
      <c r="H194" s="32" t="s">
        <v>319</v>
      </c>
      <c r="I194" s="32">
        <f t="shared" si="66"/>
        <v>1184</v>
      </c>
      <c r="J194" s="32">
        <f t="shared" si="67"/>
        <v>1068</v>
      </c>
      <c r="K194" s="32">
        <f t="shared" si="68"/>
        <v>993</v>
      </c>
      <c r="L194" s="32">
        <f t="shared" si="69"/>
        <v>3245</v>
      </c>
      <c r="M194" s="32">
        <f t="shared" si="50"/>
        <v>3245</v>
      </c>
      <c r="N194" s="38">
        <f t="shared" si="70"/>
        <v>7</v>
      </c>
      <c r="O194" s="43"/>
      <c r="P194" s="2">
        <f ca="1" t="shared" si="44"/>
      </c>
      <c r="T194" s="3" t="str">
        <f t="shared" si="52"/>
        <v>MJD</v>
      </c>
    </row>
    <row r="195" spans="1:20" ht="12" customHeight="1">
      <c r="A195" s="38">
        <f t="shared" si="65"/>
        <v>8</v>
      </c>
      <c r="B195" s="39" t="s">
        <v>232</v>
      </c>
      <c r="C195" s="39" t="s">
        <v>19</v>
      </c>
      <c r="D195" s="40">
        <v>0</v>
      </c>
      <c r="E195" s="32">
        <v>1010</v>
      </c>
      <c r="F195" s="41">
        <v>1142</v>
      </c>
      <c r="G195" s="32">
        <v>687</v>
      </c>
      <c r="H195" s="32">
        <v>1084</v>
      </c>
      <c r="I195" s="32">
        <f t="shared" si="66"/>
        <v>1142</v>
      </c>
      <c r="J195" s="32">
        <f t="shared" si="67"/>
        <v>1084</v>
      </c>
      <c r="K195" s="32">
        <f t="shared" si="68"/>
        <v>1010</v>
      </c>
      <c r="L195" s="32">
        <f t="shared" si="69"/>
        <v>3236</v>
      </c>
      <c r="M195" s="32">
        <f t="shared" si="50"/>
        <v>3236</v>
      </c>
      <c r="N195" s="38">
        <f t="shared" si="70"/>
        <v>8</v>
      </c>
      <c r="O195" s="43"/>
      <c r="P195" s="2">
        <f ca="1" t="shared" si="44"/>
      </c>
      <c r="T195" s="3" t="str">
        <f t="shared" si="52"/>
        <v>MJD</v>
      </c>
    </row>
    <row r="196" spans="1:20" ht="12" customHeight="1">
      <c r="A196" s="38">
        <f t="shared" si="65"/>
        <v>9</v>
      </c>
      <c r="B196" s="39" t="s">
        <v>234</v>
      </c>
      <c r="C196" s="39" t="s">
        <v>5</v>
      </c>
      <c r="D196" s="40">
        <v>0</v>
      </c>
      <c r="E196" s="32">
        <v>546</v>
      </c>
      <c r="F196" s="40">
        <v>0</v>
      </c>
      <c r="G196" s="32">
        <v>1459</v>
      </c>
      <c r="H196" s="32">
        <v>1183</v>
      </c>
      <c r="I196" s="32">
        <f t="shared" si="66"/>
        <v>1459</v>
      </c>
      <c r="J196" s="32">
        <f t="shared" si="67"/>
        <v>1183</v>
      </c>
      <c r="K196" s="32">
        <f t="shared" si="68"/>
        <v>546</v>
      </c>
      <c r="L196" s="32">
        <f t="shared" si="69"/>
        <v>3188</v>
      </c>
      <c r="M196" s="32">
        <f t="shared" si="50"/>
        <v>3188</v>
      </c>
      <c r="N196" s="38">
        <f t="shared" si="70"/>
        <v>9</v>
      </c>
      <c r="O196" s="43"/>
      <c r="P196" s="2">
        <f ca="1" t="shared" si="44"/>
      </c>
      <c r="T196" s="3" t="str">
        <f t="shared" si="52"/>
        <v>MJD</v>
      </c>
    </row>
    <row r="197" spans="1:20" ht="12" customHeight="1">
      <c r="A197" s="38">
        <f t="shared" si="65"/>
        <v>10</v>
      </c>
      <c r="B197" s="42" t="s">
        <v>249</v>
      </c>
      <c r="C197" s="42" t="s">
        <v>19</v>
      </c>
      <c r="D197" s="40">
        <v>0</v>
      </c>
      <c r="E197" s="40">
        <v>0</v>
      </c>
      <c r="F197" s="41">
        <v>1113</v>
      </c>
      <c r="G197" s="32">
        <v>1006</v>
      </c>
      <c r="H197" s="32">
        <v>1059</v>
      </c>
      <c r="I197" s="32">
        <f t="shared" si="66"/>
        <v>1113</v>
      </c>
      <c r="J197" s="32">
        <f t="shared" si="67"/>
        <v>1059</v>
      </c>
      <c r="K197" s="32">
        <f t="shared" si="68"/>
        <v>1006</v>
      </c>
      <c r="L197" s="32">
        <f t="shared" si="69"/>
        <v>3178</v>
      </c>
      <c r="M197" s="32">
        <f t="shared" si="50"/>
        <v>3178</v>
      </c>
      <c r="N197" s="38">
        <f t="shared" si="70"/>
        <v>10</v>
      </c>
      <c r="O197" s="43"/>
      <c r="P197" s="2">
        <f aca="true" ca="1" t="shared" si="71" ref="P197:P234">_xlfn.IFERROR(IF(B197&lt;&gt;"",INDEX(OFFSET(INDIRECT(ADDRESS($U$1,$W$1,1,1,CONCATENATE("[",$T$1,"]",$T197))),0,0,57),MATCH($B197,OFFSET(INDIRECT(ADDRESS($U$1,$V$1,1,1,CONCATENATE("[",$T$1,"]",$T197))),0,0,57),0)),""),"")</f>
      </c>
      <c r="T197" s="3" t="str">
        <f t="shared" si="52"/>
        <v>MJD</v>
      </c>
    </row>
    <row r="198" spans="1:20" ht="12" customHeight="1">
      <c r="A198" s="38">
        <f t="shared" si="65"/>
        <v>11</v>
      </c>
      <c r="B198" s="39" t="s">
        <v>142</v>
      </c>
      <c r="C198" s="39" t="s">
        <v>39</v>
      </c>
      <c r="D198" s="40">
        <v>905</v>
      </c>
      <c r="E198" s="44">
        <v>1108</v>
      </c>
      <c r="F198" s="41">
        <v>972</v>
      </c>
      <c r="G198" s="32">
        <v>938</v>
      </c>
      <c r="H198" s="32">
        <v>772</v>
      </c>
      <c r="I198" s="32">
        <f t="shared" si="66"/>
        <v>1108</v>
      </c>
      <c r="J198" s="32">
        <f t="shared" si="67"/>
        <v>972</v>
      </c>
      <c r="K198" s="32">
        <f t="shared" si="68"/>
        <v>938</v>
      </c>
      <c r="L198" s="32">
        <f t="shared" si="69"/>
        <v>3018</v>
      </c>
      <c r="M198" s="32">
        <f aca="true" t="shared" si="72" ref="M198:M234">IF(COUNTIF(I198:K198,"&gt;"&amp;0)&gt;2,L198,"")</f>
        <v>3018</v>
      </c>
      <c r="N198" s="38">
        <f t="shared" si="70"/>
        <v>11</v>
      </c>
      <c r="O198" s="43"/>
      <c r="P198" s="2">
        <f ca="1" t="shared" si="71"/>
      </c>
      <c r="T198" s="3" t="str">
        <f t="shared" si="52"/>
        <v>MJD</v>
      </c>
    </row>
    <row r="199" spans="1:20" ht="12" customHeight="1">
      <c r="A199" s="38">
        <f t="shared" si="65"/>
        <v>12</v>
      </c>
      <c r="B199" s="39" t="s">
        <v>230</v>
      </c>
      <c r="C199" s="39" t="s">
        <v>17</v>
      </c>
      <c r="D199" s="40">
        <v>0</v>
      </c>
      <c r="E199" s="32">
        <v>1067</v>
      </c>
      <c r="F199" s="41">
        <v>1042</v>
      </c>
      <c r="G199" s="32">
        <v>0</v>
      </c>
      <c r="H199" s="32">
        <v>887</v>
      </c>
      <c r="I199" s="32">
        <f t="shared" si="66"/>
        <v>1067</v>
      </c>
      <c r="J199" s="32">
        <f t="shared" si="67"/>
        <v>1042</v>
      </c>
      <c r="K199" s="32">
        <f t="shared" si="68"/>
        <v>887</v>
      </c>
      <c r="L199" s="32">
        <f t="shared" si="69"/>
        <v>2996</v>
      </c>
      <c r="M199" s="32">
        <f t="shared" si="72"/>
        <v>2996</v>
      </c>
      <c r="N199" s="38">
        <f t="shared" si="70"/>
        <v>12</v>
      </c>
      <c r="O199" s="43"/>
      <c r="P199" s="2">
        <f ca="1" t="shared" si="71"/>
      </c>
      <c r="T199" s="3" t="str">
        <f t="shared" si="52"/>
        <v>MJD</v>
      </c>
    </row>
    <row r="200" spans="1:20" ht="12" customHeight="1">
      <c r="A200" s="38">
        <f t="shared" si="65"/>
        <v>13</v>
      </c>
      <c r="B200" s="42" t="s">
        <v>140</v>
      </c>
      <c r="C200" s="42" t="s">
        <v>19</v>
      </c>
      <c r="D200" s="40">
        <v>1038</v>
      </c>
      <c r="E200" s="40">
        <v>0</v>
      </c>
      <c r="F200" s="41">
        <v>1065</v>
      </c>
      <c r="G200" s="32">
        <v>0</v>
      </c>
      <c r="H200" s="32">
        <v>859</v>
      </c>
      <c r="I200" s="32">
        <f t="shared" si="66"/>
        <v>1065</v>
      </c>
      <c r="J200" s="32">
        <f t="shared" si="67"/>
        <v>1038</v>
      </c>
      <c r="K200" s="32">
        <f t="shared" si="68"/>
        <v>859</v>
      </c>
      <c r="L200" s="32">
        <f t="shared" si="69"/>
        <v>2962</v>
      </c>
      <c r="M200" s="32">
        <f t="shared" si="72"/>
        <v>2962</v>
      </c>
      <c r="N200" s="38">
        <f t="shared" si="70"/>
        <v>13</v>
      </c>
      <c r="O200" s="43"/>
      <c r="P200" s="2">
        <f ca="1" t="shared" si="71"/>
      </c>
      <c r="T200" s="3" t="str">
        <f t="shared" si="52"/>
        <v>MJD</v>
      </c>
    </row>
    <row r="201" spans="1:20" ht="12" customHeight="1">
      <c r="A201" s="38">
        <f t="shared" si="65"/>
        <v>14</v>
      </c>
      <c r="B201" s="39" t="s">
        <v>141</v>
      </c>
      <c r="C201" s="39" t="s">
        <v>19</v>
      </c>
      <c r="D201" s="40">
        <v>959</v>
      </c>
      <c r="E201" s="44">
        <v>902</v>
      </c>
      <c r="F201" s="41">
        <v>959</v>
      </c>
      <c r="G201" s="32">
        <v>0</v>
      </c>
      <c r="H201" s="32">
        <v>963</v>
      </c>
      <c r="I201" s="32">
        <f t="shared" si="66"/>
        <v>963</v>
      </c>
      <c r="J201" s="32">
        <f t="shared" si="67"/>
        <v>959</v>
      </c>
      <c r="K201" s="32">
        <f t="shared" si="68"/>
        <v>959</v>
      </c>
      <c r="L201" s="32">
        <f t="shared" si="69"/>
        <v>2881</v>
      </c>
      <c r="M201" s="32">
        <f t="shared" si="72"/>
        <v>2881</v>
      </c>
      <c r="N201" s="38">
        <f t="shared" si="70"/>
        <v>14</v>
      </c>
      <c r="O201" s="43"/>
      <c r="P201" s="2">
        <f ca="1" t="shared" si="71"/>
      </c>
      <c r="T201" s="3" t="str">
        <f t="shared" si="52"/>
        <v>MJD</v>
      </c>
    </row>
    <row r="202" spans="1:20" ht="12" customHeight="1">
      <c r="A202" s="38">
        <f t="shared" si="65"/>
        <v>15</v>
      </c>
      <c r="B202" s="39" t="s">
        <v>248</v>
      </c>
      <c r="C202" s="39" t="s">
        <v>29</v>
      </c>
      <c r="D202" s="40">
        <v>0</v>
      </c>
      <c r="E202" s="32">
        <v>1022</v>
      </c>
      <c r="F202" s="41">
        <v>748</v>
      </c>
      <c r="G202" s="32">
        <v>1083</v>
      </c>
      <c r="H202" s="32" t="s">
        <v>319</v>
      </c>
      <c r="I202" s="32">
        <f t="shared" si="66"/>
        <v>1083</v>
      </c>
      <c r="J202" s="32">
        <f t="shared" si="67"/>
        <v>1022</v>
      </c>
      <c r="K202" s="32">
        <f t="shared" si="68"/>
        <v>748</v>
      </c>
      <c r="L202" s="32">
        <f t="shared" si="69"/>
        <v>2853</v>
      </c>
      <c r="M202" s="32">
        <f t="shared" si="72"/>
        <v>2853</v>
      </c>
      <c r="N202" s="38">
        <f t="shared" si="70"/>
        <v>15</v>
      </c>
      <c r="O202" s="43"/>
      <c r="P202" s="2">
        <f ca="1" t="shared" si="71"/>
      </c>
      <c r="T202" s="3" t="str">
        <f t="shared" si="52"/>
        <v>MJD</v>
      </c>
    </row>
    <row r="203" spans="1:20" ht="12" customHeight="1">
      <c r="A203" s="38">
        <f t="shared" si="65"/>
        <v>16</v>
      </c>
      <c r="B203" s="39" t="s">
        <v>144</v>
      </c>
      <c r="C203" s="39" t="s">
        <v>39</v>
      </c>
      <c r="D203" s="40">
        <v>787</v>
      </c>
      <c r="E203" s="40">
        <v>0</v>
      </c>
      <c r="F203" s="41">
        <v>947</v>
      </c>
      <c r="G203" s="32">
        <v>830</v>
      </c>
      <c r="H203" s="32" t="s">
        <v>319</v>
      </c>
      <c r="I203" s="32">
        <f t="shared" si="66"/>
        <v>947</v>
      </c>
      <c r="J203" s="32">
        <f t="shared" si="67"/>
        <v>830</v>
      </c>
      <c r="K203" s="32">
        <f t="shared" si="68"/>
        <v>787</v>
      </c>
      <c r="L203" s="32">
        <f t="shared" si="69"/>
        <v>2564</v>
      </c>
      <c r="M203" s="32">
        <f t="shared" si="72"/>
        <v>2564</v>
      </c>
      <c r="N203" s="38">
        <f t="shared" si="70"/>
        <v>16</v>
      </c>
      <c r="O203" s="43"/>
      <c r="P203" s="2">
        <f ca="1" t="shared" si="71"/>
      </c>
      <c r="T203" s="3" t="str">
        <f t="shared" si="52"/>
        <v>MJD</v>
      </c>
    </row>
    <row r="204" spans="1:20" ht="12" customHeight="1">
      <c r="A204" s="38">
        <f t="shared" si="65"/>
        <v>16</v>
      </c>
      <c r="B204" s="39" t="s">
        <v>198</v>
      </c>
      <c r="C204" s="39" t="s">
        <v>146</v>
      </c>
      <c r="D204" s="40">
        <v>601</v>
      </c>
      <c r="E204" s="44">
        <v>797</v>
      </c>
      <c r="F204" s="40">
        <v>0</v>
      </c>
      <c r="G204" s="32">
        <v>1037</v>
      </c>
      <c r="H204" s="32">
        <v>730</v>
      </c>
      <c r="I204" s="32">
        <f t="shared" si="66"/>
        <v>1037</v>
      </c>
      <c r="J204" s="32">
        <f t="shared" si="67"/>
        <v>797</v>
      </c>
      <c r="K204" s="32">
        <f t="shared" si="68"/>
        <v>730</v>
      </c>
      <c r="L204" s="32">
        <f t="shared" si="69"/>
        <v>2564</v>
      </c>
      <c r="M204" s="32">
        <f t="shared" si="72"/>
        <v>2564</v>
      </c>
      <c r="N204" s="38">
        <f t="shared" si="70"/>
        <v>16</v>
      </c>
      <c r="O204" s="43"/>
      <c r="P204" s="2">
        <f ca="1" t="shared" si="71"/>
      </c>
      <c r="T204" s="3" t="str">
        <f t="shared" si="52"/>
        <v>MJD</v>
      </c>
    </row>
    <row r="205" spans="1:20" ht="12" customHeight="1">
      <c r="A205" s="38">
        <f t="shared" si="65"/>
        <v>18</v>
      </c>
      <c r="B205" s="39" t="s">
        <v>143</v>
      </c>
      <c r="C205" s="39" t="s">
        <v>17</v>
      </c>
      <c r="D205" s="40">
        <v>821</v>
      </c>
      <c r="E205" s="44">
        <v>805</v>
      </c>
      <c r="F205" s="41">
        <v>794</v>
      </c>
      <c r="G205" s="32">
        <v>841</v>
      </c>
      <c r="H205" s="32">
        <v>765</v>
      </c>
      <c r="I205" s="32">
        <f t="shared" si="66"/>
        <v>841</v>
      </c>
      <c r="J205" s="32">
        <f t="shared" si="67"/>
        <v>821</v>
      </c>
      <c r="K205" s="32">
        <f t="shared" si="68"/>
        <v>805</v>
      </c>
      <c r="L205" s="32">
        <f t="shared" si="69"/>
        <v>2467</v>
      </c>
      <c r="M205" s="32">
        <f t="shared" si="72"/>
        <v>2467</v>
      </c>
      <c r="N205" s="38">
        <f t="shared" si="70"/>
        <v>18</v>
      </c>
      <c r="O205" s="43"/>
      <c r="P205" s="2">
        <f ca="1" t="shared" si="71"/>
      </c>
      <c r="T205" s="3" t="str">
        <f aca="true" t="shared" si="73" ref="T205:T234">T204</f>
        <v>MJD</v>
      </c>
    </row>
    <row r="206" spans="1:20" ht="12" customHeight="1">
      <c r="A206" s="38">
        <f t="shared" si="65"/>
      </c>
      <c r="B206" s="39" t="s">
        <v>228</v>
      </c>
      <c r="C206" s="39" t="s">
        <v>39</v>
      </c>
      <c r="D206" s="40">
        <v>0</v>
      </c>
      <c r="E206" s="32">
        <v>1331</v>
      </c>
      <c r="F206" s="41">
        <v>1069</v>
      </c>
      <c r="G206" s="32">
        <v>0</v>
      </c>
      <c r="H206" s="32" t="s">
        <v>319</v>
      </c>
      <c r="I206" s="32">
        <f t="shared" si="66"/>
        <v>1331</v>
      </c>
      <c r="J206" s="32">
        <f t="shared" si="67"/>
        <v>1069</v>
      </c>
      <c r="K206" s="32">
        <f t="shared" si="68"/>
        <v>0</v>
      </c>
      <c r="L206" s="32">
        <f t="shared" si="69"/>
        <v>2400</v>
      </c>
      <c r="M206" s="32">
        <f t="shared" si="72"/>
      </c>
      <c r="N206" s="38" t="e">
        <f t="shared" si="70"/>
        <v>#VALUE!</v>
      </c>
      <c r="O206" s="43"/>
      <c r="P206" s="2">
        <f ca="1" t="shared" si="71"/>
      </c>
      <c r="T206" s="3" t="str">
        <f t="shared" si="73"/>
        <v>MJD</v>
      </c>
    </row>
    <row r="207" spans="1:20" ht="12" customHeight="1">
      <c r="A207" s="38">
        <f t="shared" si="65"/>
      </c>
      <c r="B207" s="39" t="s">
        <v>231</v>
      </c>
      <c r="C207" s="39" t="s">
        <v>19</v>
      </c>
      <c r="D207" s="40">
        <v>0</v>
      </c>
      <c r="E207" s="32">
        <v>1057</v>
      </c>
      <c r="F207" s="41">
        <v>1284</v>
      </c>
      <c r="G207" s="32">
        <v>0</v>
      </c>
      <c r="H207" s="32" t="s">
        <v>319</v>
      </c>
      <c r="I207" s="32">
        <f t="shared" si="66"/>
        <v>1284</v>
      </c>
      <c r="J207" s="32">
        <f t="shared" si="67"/>
        <v>1057</v>
      </c>
      <c r="K207" s="32">
        <f t="shared" si="68"/>
        <v>0</v>
      </c>
      <c r="L207" s="32">
        <f t="shared" si="69"/>
        <v>2341</v>
      </c>
      <c r="M207" s="32">
        <f t="shared" si="72"/>
      </c>
      <c r="N207" s="38" t="e">
        <f t="shared" si="70"/>
        <v>#VALUE!</v>
      </c>
      <c r="O207" s="43"/>
      <c r="P207" s="2">
        <f ca="1" t="shared" si="71"/>
      </c>
      <c r="T207" s="3" t="str">
        <f t="shared" si="73"/>
        <v>MJD</v>
      </c>
    </row>
    <row r="208" spans="1:20" ht="12" customHeight="1">
      <c r="A208" s="38">
        <f t="shared" si="65"/>
      </c>
      <c r="B208" s="42" t="s">
        <v>229</v>
      </c>
      <c r="C208" s="42" t="s">
        <v>5</v>
      </c>
      <c r="D208" s="40">
        <v>0</v>
      </c>
      <c r="E208" s="32">
        <v>1157</v>
      </c>
      <c r="F208" s="41">
        <v>1166</v>
      </c>
      <c r="G208" s="32">
        <v>0</v>
      </c>
      <c r="H208" s="32" t="s">
        <v>319</v>
      </c>
      <c r="I208" s="32">
        <f t="shared" si="66"/>
        <v>1166</v>
      </c>
      <c r="J208" s="32">
        <f t="shared" si="67"/>
        <v>1157</v>
      </c>
      <c r="K208" s="32">
        <f t="shared" si="68"/>
        <v>0</v>
      </c>
      <c r="L208" s="32">
        <f t="shared" si="69"/>
        <v>2323</v>
      </c>
      <c r="M208" s="32">
        <f t="shared" si="72"/>
      </c>
      <c r="N208" s="38" t="e">
        <f t="shared" si="70"/>
        <v>#VALUE!</v>
      </c>
      <c r="O208" s="43"/>
      <c r="P208" s="2">
        <f ca="1" t="shared" si="71"/>
      </c>
      <c r="T208" s="3" t="str">
        <f t="shared" si="73"/>
        <v>MJD</v>
      </c>
    </row>
    <row r="209" spans="1:20" ht="12" customHeight="1">
      <c r="A209" s="38">
        <f t="shared" si="65"/>
      </c>
      <c r="B209" s="39" t="s">
        <v>250</v>
      </c>
      <c r="C209" s="39" t="s">
        <v>19</v>
      </c>
      <c r="D209" s="40">
        <v>0</v>
      </c>
      <c r="E209" s="32">
        <v>1104</v>
      </c>
      <c r="F209" s="32">
        <v>971</v>
      </c>
      <c r="G209" s="32">
        <v>0</v>
      </c>
      <c r="H209" s="32" t="s">
        <v>319</v>
      </c>
      <c r="I209" s="32">
        <f t="shared" si="66"/>
        <v>1104</v>
      </c>
      <c r="J209" s="32">
        <f t="shared" si="67"/>
        <v>971</v>
      </c>
      <c r="K209" s="32">
        <f t="shared" si="68"/>
        <v>0</v>
      </c>
      <c r="L209" s="32">
        <f t="shared" si="69"/>
        <v>2075</v>
      </c>
      <c r="M209" s="32">
        <f t="shared" si="72"/>
      </c>
      <c r="N209" s="38" t="e">
        <f t="shared" si="70"/>
        <v>#VALUE!</v>
      </c>
      <c r="O209" s="43"/>
      <c r="P209" s="2">
        <f ca="1" t="shared" si="71"/>
      </c>
      <c r="T209" s="3" t="str">
        <f t="shared" si="73"/>
        <v>MJD</v>
      </c>
    </row>
    <row r="210" spans="1:20" ht="12" customHeight="1">
      <c r="A210" s="38">
        <f t="shared" si="65"/>
      </c>
      <c r="B210" s="39" t="s">
        <v>233</v>
      </c>
      <c r="C210" s="39" t="s">
        <v>19</v>
      </c>
      <c r="D210" s="40">
        <v>0</v>
      </c>
      <c r="E210" s="32">
        <v>884</v>
      </c>
      <c r="F210" s="41">
        <v>992</v>
      </c>
      <c r="G210" s="32">
        <v>0</v>
      </c>
      <c r="H210" s="32" t="s">
        <v>319</v>
      </c>
      <c r="I210" s="32">
        <f t="shared" si="66"/>
        <v>992</v>
      </c>
      <c r="J210" s="32">
        <f t="shared" si="67"/>
        <v>884</v>
      </c>
      <c r="K210" s="32">
        <f t="shared" si="68"/>
        <v>0</v>
      </c>
      <c r="L210" s="32">
        <f t="shared" si="69"/>
        <v>1876</v>
      </c>
      <c r="M210" s="32">
        <f t="shared" si="72"/>
      </c>
      <c r="N210" s="38" t="e">
        <f t="shared" si="70"/>
        <v>#VALUE!</v>
      </c>
      <c r="O210" s="43"/>
      <c r="P210" s="2">
        <f ca="1" t="shared" si="71"/>
      </c>
      <c r="T210" s="3" t="str">
        <f t="shared" si="73"/>
        <v>MJD</v>
      </c>
    </row>
    <row r="211" spans="1:20" ht="12" customHeight="1">
      <c r="A211" s="38">
        <f t="shared" si="65"/>
      </c>
      <c r="B211" s="39" t="s">
        <v>145</v>
      </c>
      <c r="C211" s="39" t="s">
        <v>17</v>
      </c>
      <c r="D211" s="40">
        <v>605</v>
      </c>
      <c r="E211" s="32">
        <v>665</v>
      </c>
      <c r="F211" s="40">
        <v>0</v>
      </c>
      <c r="G211" s="32">
        <v>0</v>
      </c>
      <c r="H211" s="32" t="s">
        <v>319</v>
      </c>
      <c r="I211" s="32">
        <f t="shared" si="66"/>
        <v>665</v>
      </c>
      <c r="J211" s="32">
        <f t="shared" si="67"/>
        <v>605</v>
      </c>
      <c r="K211" s="32">
        <f t="shared" si="68"/>
        <v>0</v>
      </c>
      <c r="L211" s="32">
        <f t="shared" si="69"/>
        <v>1270</v>
      </c>
      <c r="M211" s="32">
        <f t="shared" si="72"/>
      </c>
      <c r="N211" s="38" t="e">
        <f t="shared" si="70"/>
        <v>#VALUE!</v>
      </c>
      <c r="O211" s="43"/>
      <c r="P211" s="2">
        <f ca="1" t="shared" si="71"/>
      </c>
      <c r="T211" s="3" t="str">
        <f t="shared" si="73"/>
        <v>MJD</v>
      </c>
    </row>
    <row r="212" spans="1:20" ht="12" customHeight="1">
      <c r="A212" s="39"/>
      <c r="B212" s="39"/>
      <c r="C212" s="39"/>
      <c r="D212" s="40"/>
      <c r="N212" s="38"/>
      <c r="O212" s="43"/>
      <c r="P212" s="2">
        <f ca="1" t="shared" si="71"/>
      </c>
      <c r="T212" s="3" t="str">
        <f t="shared" si="73"/>
        <v>MJD</v>
      </c>
    </row>
    <row r="213" spans="1:20" ht="12" customHeight="1">
      <c r="A213" s="34" t="s">
        <v>147</v>
      </c>
      <c r="N213" s="38"/>
      <c r="O213" s="43"/>
      <c r="P213" s="2">
        <f ca="1" t="shared" si="71"/>
      </c>
      <c r="T213" s="3" t="s">
        <v>311</v>
      </c>
    </row>
    <row r="214" spans="1:20" ht="27.75" customHeight="1">
      <c r="A214" s="35" t="s">
        <v>166</v>
      </c>
      <c r="B214" s="36" t="s">
        <v>1</v>
      </c>
      <c r="C214" s="36" t="s">
        <v>167</v>
      </c>
      <c r="D214" s="35" t="s">
        <v>172</v>
      </c>
      <c r="E214" s="35" t="s">
        <v>173</v>
      </c>
      <c r="F214" s="35" t="s">
        <v>174</v>
      </c>
      <c r="G214" s="35" t="s">
        <v>176</v>
      </c>
      <c r="H214" s="35" t="s">
        <v>175</v>
      </c>
      <c r="I214" s="35"/>
      <c r="J214" s="35"/>
      <c r="K214" s="35"/>
      <c r="L214" s="37" t="s">
        <v>165</v>
      </c>
      <c r="N214" s="38"/>
      <c r="P214" s="2">
        <f ca="1" t="shared" si="71"/>
      </c>
      <c r="T214" s="3" t="str">
        <f t="shared" si="73"/>
        <v>JJC</v>
      </c>
    </row>
    <row r="215" spans="1:20" ht="12" customHeight="1">
      <c r="A215" s="38">
        <f aca="true" t="shared" si="74" ref="A215:A223">_xlfn.IFERROR(N215,"")</f>
        <v>2</v>
      </c>
      <c r="B215" s="39" t="s">
        <v>151</v>
      </c>
      <c r="C215" s="39" t="s">
        <v>17</v>
      </c>
      <c r="D215" s="40">
        <v>1534</v>
      </c>
      <c r="E215" s="44">
        <v>1614</v>
      </c>
      <c r="F215" s="40">
        <v>0</v>
      </c>
      <c r="G215" s="32">
        <v>1809</v>
      </c>
      <c r="H215" s="32" t="s">
        <v>319</v>
      </c>
      <c r="I215" s="32">
        <f aca="true" t="shared" si="75" ref="I215:I223">LARGE(D215:H215,1)</f>
        <v>1809</v>
      </c>
      <c r="J215" s="32">
        <f aca="true" t="shared" si="76" ref="J215:J223">LARGE(D215:H215,2)</f>
        <v>1614</v>
      </c>
      <c r="K215" s="32">
        <f aca="true" t="shared" si="77" ref="K215:K223">LARGE(D215:H215,3)</f>
        <v>1534</v>
      </c>
      <c r="L215" s="32">
        <f aca="true" t="shared" si="78" ref="L215:L223">SUM(I215:K215)</f>
        <v>4957</v>
      </c>
      <c r="M215" s="32">
        <f t="shared" si="72"/>
        <v>4957</v>
      </c>
      <c r="N215" s="38">
        <f>RANK(M215,$M$215:$M$223)</f>
        <v>2</v>
      </c>
      <c r="O215" s="43"/>
      <c r="P215" s="2">
        <f ca="1" t="shared" si="71"/>
      </c>
      <c r="T215" s="3" t="str">
        <f t="shared" si="73"/>
        <v>JJC</v>
      </c>
    </row>
    <row r="216" spans="1:20" ht="12" customHeight="1">
      <c r="A216" s="38">
        <f t="shared" si="74"/>
        <v>1</v>
      </c>
      <c r="B216" s="42" t="s">
        <v>152</v>
      </c>
      <c r="C216" s="42" t="s">
        <v>19</v>
      </c>
      <c r="D216" s="40">
        <v>1431</v>
      </c>
      <c r="E216" s="40">
        <v>0</v>
      </c>
      <c r="F216" s="41">
        <v>1615</v>
      </c>
      <c r="G216" s="32">
        <v>1800</v>
      </c>
      <c r="H216" s="32">
        <v>1578</v>
      </c>
      <c r="I216" s="32">
        <f t="shared" si="75"/>
        <v>1800</v>
      </c>
      <c r="J216" s="32">
        <f t="shared" si="76"/>
        <v>1615</v>
      </c>
      <c r="K216" s="32">
        <f t="shared" si="77"/>
        <v>1578</v>
      </c>
      <c r="L216" s="32">
        <f t="shared" si="78"/>
        <v>4993</v>
      </c>
      <c r="M216" s="32">
        <f t="shared" si="72"/>
        <v>4993</v>
      </c>
      <c r="N216" s="38">
        <f aca="true" t="shared" si="79" ref="N216:N223">RANK(M216,$M$215:$M$223)</f>
        <v>1</v>
      </c>
      <c r="P216" s="2">
        <f ca="1" t="shared" si="71"/>
      </c>
      <c r="T216" s="3" t="str">
        <f t="shared" si="73"/>
        <v>JJC</v>
      </c>
    </row>
    <row r="217" spans="1:20" ht="12" customHeight="1">
      <c r="A217" s="38">
        <f t="shared" si="74"/>
        <v>3</v>
      </c>
      <c r="B217" s="39" t="s">
        <v>153</v>
      </c>
      <c r="C217" s="39" t="s">
        <v>29</v>
      </c>
      <c r="D217" s="40">
        <v>1259</v>
      </c>
      <c r="E217" s="44">
        <v>1372</v>
      </c>
      <c r="F217" s="41">
        <v>903</v>
      </c>
      <c r="G217" s="32">
        <v>1435</v>
      </c>
      <c r="H217" s="32">
        <v>1233</v>
      </c>
      <c r="I217" s="32">
        <f t="shared" si="75"/>
        <v>1435</v>
      </c>
      <c r="J217" s="32">
        <f t="shared" si="76"/>
        <v>1372</v>
      </c>
      <c r="K217" s="32">
        <f t="shared" si="77"/>
        <v>1259</v>
      </c>
      <c r="L217" s="32">
        <f t="shared" si="78"/>
        <v>4066</v>
      </c>
      <c r="M217" s="32">
        <f t="shared" si="72"/>
        <v>4066</v>
      </c>
      <c r="N217" s="38">
        <f t="shared" si="79"/>
        <v>3</v>
      </c>
      <c r="O217" s="43"/>
      <c r="P217" s="2">
        <f ca="1" t="shared" si="71"/>
      </c>
      <c r="T217" s="3" t="str">
        <f t="shared" si="73"/>
        <v>JJC</v>
      </c>
    </row>
    <row r="218" spans="1:20" ht="12" customHeight="1">
      <c r="A218" s="38">
        <f t="shared" si="74"/>
        <v>4</v>
      </c>
      <c r="B218" s="39" t="s">
        <v>154</v>
      </c>
      <c r="C218" s="39" t="s">
        <v>2</v>
      </c>
      <c r="D218" s="40">
        <v>1245</v>
      </c>
      <c r="E218" s="44">
        <v>1373</v>
      </c>
      <c r="F218" s="40">
        <v>0</v>
      </c>
      <c r="G218" s="32">
        <v>1281</v>
      </c>
      <c r="H218" s="32" t="s">
        <v>319</v>
      </c>
      <c r="I218" s="32">
        <f t="shared" si="75"/>
        <v>1373</v>
      </c>
      <c r="J218" s="32">
        <f t="shared" si="76"/>
        <v>1281</v>
      </c>
      <c r="K218" s="32">
        <f t="shared" si="77"/>
        <v>1245</v>
      </c>
      <c r="L218" s="32">
        <f t="shared" si="78"/>
        <v>3899</v>
      </c>
      <c r="M218" s="32">
        <f t="shared" si="72"/>
        <v>3899</v>
      </c>
      <c r="N218" s="38">
        <f t="shared" si="79"/>
        <v>4</v>
      </c>
      <c r="O218" s="43"/>
      <c r="P218" s="2">
        <f ca="1" t="shared" si="71"/>
      </c>
      <c r="T218" s="3" t="str">
        <f t="shared" si="73"/>
        <v>JJC</v>
      </c>
    </row>
    <row r="219" spans="1:20" ht="12" customHeight="1">
      <c r="A219" s="38">
        <f t="shared" si="74"/>
      </c>
      <c r="B219" s="39" t="s">
        <v>149</v>
      </c>
      <c r="C219" s="39" t="s">
        <v>17</v>
      </c>
      <c r="D219" s="40">
        <v>1630</v>
      </c>
      <c r="E219" s="44">
        <v>1893</v>
      </c>
      <c r="F219" s="40">
        <v>0</v>
      </c>
      <c r="G219" s="32">
        <v>0</v>
      </c>
      <c r="H219" s="32" t="s">
        <v>319</v>
      </c>
      <c r="I219" s="32">
        <f t="shared" si="75"/>
        <v>1893</v>
      </c>
      <c r="J219" s="32">
        <f t="shared" si="76"/>
        <v>1630</v>
      </c>
      <c r="K219" s="32">
        <f t="shared" si="77"/>
        <v>0</v>
      </c>
      <c r="L219" s="32">
        <f t="shared" si="78"/>
        <v>3523</v>
      </c>
      <c r="M219" s="32">
        <f t="shared" si="72"/>
      </c>
      <c r="N219" s="38" t="e">
        <f t="shared" si="79"/>
        <v>#VALUE!</v>
      </c>
      <c r="O219" s="43"/>
      <c r="P219" s="2">
        <f ca="1" t="shared" si="71"/>
      </c>
      <c r="T219" s="3" t="str">
        <f t="shared" si="73"/>
        <v>JJC</v>
      </c>
    </row>
    <row r="220" spans="1:20" ht="12" customHeight="1">
      <c r="A220" s="38">
        <f t="shared" si="74"/>
      </c>
      <c r="B220" s="39" t="s">
        <v>148</v>
      </c>
      <c r="C220" s="39" t="s">
        <v>7</v>
      </c>
      <c r="D220" s="40">
        <v>1765</v>
      </c>
      <c r="E220" s="44">
        <v>1693</v>
      </c>
      <c r="F220" s="40">
        <v>0</v>
      </c>
      <c r="G220" s="32">
        <v>0</v>
      </c>
      <c r="H220" s="32" t="s">
        <v>319</v>
      </c>
      <c r="I220" s="32">
        <f t="shared" si="75"/>
        <v>1765</v>
      </c>
      <c r="J220" s="32">
        <f t="shared" si="76"/>
        <v>1693</v>
      </c>
      <c r="K220" s="32">
        <f t="shared" si="77"/>
        <v>0</v>
      </c>
      <c r="L220" s="32">
        <f t="shared" si="78"/>
        <v>3458</v>
      </c>
      <c r="M220" s="32">
        <f t="shared" si="72"/>
      </c>
      <c r="N220" s="38" t="e">
        <f t="shared" si="79"/>
        <v>#VALUE!</v>
      </c>
      <c r="P220" s="2">
        <f ca="1" t="shared" si="71"/>
      </c>
      <c r="T220" s="3" t="str">
        <f t="shared" si="73"/>
        <v>JJC</v>
      </c>
    </row>
    <row r="221" spans="1:20" ht="12" customHeight="1">
      <c r="A221" s="38">
        <f t="shared" si="74"/>
      </c>
      <c r="B221" s="39" t="s">
        <v>150</v>
      </c>
      <c r="C221" s="39" t="s">
        <v>39</v>
      </c>
      <c r="D221" s="40">
        <v>1586</v>
      </c>
      <c r="E221" s="40">
        <v>0</v>
      </c>
      <c r="F221" s="40">
        <v>0</v>
      </c>
      <c r="G221" s="32">
        <v>1554</v>
      </c>
      <c r="H221" s="32" t="s">
        <v>319</v>
      </c>
      <c r="I221" s="32">
        <f t="shared" si="75"/>
        <v>1586</v>
      </c>
      <c r="J221" s="32">
        <f t="shared" si="76"/>
        <v>1554</v>
      </c>
      <c r="K221" s="32">
        <f t="shared" si="77"/>
        <v>0</v>
      </c>
      <c r="L221" s="32">
        <f t="shared" si="78"/>
        <v>3140</v>
      </c>
      <c r="M221" s="32">
        <f t="shared" si="72"/>
      </c>
      <c r="N221" s="38" t="e">
        <f t="shared" si="79"/>
        <v>#VALUE!</v>
      </c>
      <c r="O221" s="43"/>
      <c r="P221" s="2">
        <f ca="1" t="shared" si="71"/>
      </c>
      <c r="T221" s="3" t="str">
        <f t="shared" si="73"/>
        <v>JJC</v>
      </c>
    </row>
    <row r="222" spans="1:20" ht="12" customHeight="1">
      <c r="A222" s="38">
        <f t="shared" si="74"/>
      </c>
      <c r="B222" s="39" t="s">
        <v>155</v>
      </c>
      <c r="C222" s="39" t="s">
        <v>7</v>
      </c>
      <c r="D222" s="40">
        <v>1214</v>
      </c>
      <c r="E222" s="44">
        <v>1781</v>
      </c>
      <c r="F222" s="40">
        <v>0</v>
      </c>
      <c r="G222" s="32">
        <v>0</v>
      </c>
      <c r="H222" s="32" t="s">
        <v>319</v>
      </c>
      <c r="I222" s="32">
        <f t="shared" si="75"/>
        <v>1781</v>
      </c>
      <c r="J222" s="32">
        <f t="shared" si="76"/>
        <v>1214</v>
      </c>
      <c r="K222" s="32">
        <f t="shared" si="77"/>
        <v>0</v>
      </c>
      <c r="L222" s="32">
        <f t="shared" si="78"/>
        <v>2995</v>
      </c>
      <c r="M222" s="32">
        <f t="shared" si="72"/>
      </c>
      <c r="N222" s="38" t="e">
        <f t="shared" si="79"/>
        <v>#VALUE!</v>
      </c>
      <c r="O222" s="43"/>
      <c r="P222" s="2">
        <f ca="1" t="shared" si="71"/>
      </c>
      <c r="T222" s="3" t="str">
        <f t="shared" si="73"/>
        <v>JJC</v>
      </c>
    </row>
    <row r="223" spans="1:20" ht="12" customHeight="1">
      <c r="A223" s="38">
        <f t="shared" si="74"/>
        <v>5</v>
      </c>
      <c r="B223" s="39" t="s">
        <v>156</v>
      </c>
      <c r="C223" s="39" t="s">
        <v>5</v>
      </c>
      <c r="D223" s="40">
        <v>730</v>
      </c>
      <c r="E223" s="44">
        <v>623</v>
      </c>
      <c r="F223" s="41">
        <v>370</v>
      </c>
      <c r="G223" s="32">
        <v>0</v>
      </c>
      <c r="H223" s="32">
        <v>436</v>
      </c>
      <c r="I223" s="32">
        <f t="shared" si="75"/>
        <v>730</v>
      </c>
      <c r="J223" s="32">
        <f t="shared" si="76"/>
        <v>623</v>
      </c>
      <c r="K223" s="32">
        <f t="shared" si="77"/>
        <v>436</v>
      </c>
      <c r="L223" s="32">
        <f t="shared" si="78"/>
        <v>1789</v>
      </c>
      <c r="M223" s="32">
        <f t="shared" si="72"/>
        <v>1789</v>
      </c>
      <c r="N223" s="38">
        <f t="shared" si="79"/>
        <v>5</v>
      </c>
      <c r="P223" s="2">
        <f ca="1" t="shared" si="71"/>
      </c>
      <c r="T223" s="3" t="str">
        <f t="shared" si="73"/>
        <v>JJC</v>
      </c>
    </row>
    <row r="224" spans="1:20" ht="12" customHeight="1">
      <c r="A224" s="38"/>
      <c r="B224" s="39"/>
      <c r="C224" s="39"/>
      <c r="D224" s="40"/>
      <c r="E224" s="44"/>
      <c r="N224" s="38"/>
      <c r="O224" s="43"/>
      <c r="P224" s="2">
        <f ca="1" t="shared" si="71"/>
      </c>
      <c r="T224" s="3" t="str">
        <f t="shared" si="73"/>
        <v>JJC</v>
      </c>
    </row>
    <row r="225" spans="1:20" ht="12" customHeight="1">
      <c r="A225" s="34" t="s">
        <v>157</v>
      </c>
      <c r="N225" s="38"/>
      <c r="O225" s="43"/>
      <c r="P225" s="2">
        <f ca="1" t="shared" si="71"/>
      </c>
      <c r="T225" s="3" t="s">
        <v>312</v>
      </c>
    </row>
    <row r="226" spans="1:20" ht="27.75" customHeight="1">
      <c r="A226" s="35" t="s">
        <v>166</v>
      </c>
      <c r="B226" s="36" t="s">
        <v>1</v>
      </c>
      <c r="C226" s="36" t="s">
        <v>167</v>
      </c>
      <c r="D226" s="35" t="s">
        <v>172</v>
      </c>
      <c r="E226" s="35" t="s">
        <v>173</v>
      </c>
      <c r="F226" s="35" t="s">
        <v>174</v>
      </c>
      <c r="G226" s="35" t="s">
        <v>176</v>
      </c>
      <c r="H226" s="35" t="s">
        <v>175</v>
      </c>
      <c r="I226" s="35"/>
      <c r="J226" s="35"/>
      <c r="K226" s="35"/>
      <c r="L226" s="37" t="s">
        <v>165</v>
      </c>
      <c r="N226" s="38"/>
      <c r="P226" s="2">
        <f ca="1" t="shared" si="71"/>
      </c>
      <c r="T226" s="3" t="str">
        <f t="shared" si="73"/>
        <v>MJC</v>
      </c>
    </row>
    <row r="227" spans="1:20" ht="12" customHeight="1">
      <c r="A227" s="38">
        <f aca="true" t="shared" si="80" ref="A227:A234">_xlfn.IFERROR(N227,"")</f>
        <v>1</v>
      </c>
      <c r="B227" s="39" t="s">
        <v>158</v>
      </c>
      <c r="C227" s="39" t="s">
        <v>2</v>
      </c>
      <c r="D227" s="40">
        <v>1510</v>
      </c>
      <c r="E227" s="44">
        <v>1562</v>
      </c>
      <c r="F227" s="32">
        <v>0</v>
      </c>
      <c r="G227" s="32">
        <v>1490</v>
      </c>
      <c r="H227" s="32">
        <v>1204</v>
      </c>
      <c r="I227" s="32">
        <f aca="true" t="shared" si="81" ref="I227:I234">LARGE(D227:H227,1)</f>
        <v>1562</v>
      </c>
      <c r="J227" s="32">
        <f aca="true" t="shared" si="82" ref="J227:J234">LARGE(D227:H227,2)</f>
        <v>1510</v>
      </c>
      <c r="K227" s="32">
        <f aca="true" t="shared" si="83" ref="K227:K234">LARGE(D227:H227,3)</f>
        <v>1490</v>
      </c>
      <c r="L227" s="32">
        <f aca="true" t="shared" si="84" ref="L227:L234">SUM(I227:K227)</f>
        <v>4562</v>
      </c>
      <c r="M227" s="32">
        <f t="shared" si="72"/>
        <v>4562</v>
      </c>
      <c r="N227" s="38">
        <f>RANK(M227,$M$227:$M$234)</f>
        <v>1</v>
      </c>
      <c r="O227" s="43"/>
      <c r="P227" s="2">
        <f ca="1" t="shared" si="71"/>
      </c>
      <c r="T227" s="3" t="str">
        <f t="shared" si="73"/>
        <v>MJC</v>
      </c>
    </row>
    <row r="228" spans="1:20" ht="12" customHeight="1">
      <c r="A228" s="38">
        <f t="shared" si="80"/>
        <v>2</v>
      </c>
      <c r="B228" s="39" t="s">
        <v>160</v>
      </c>
      <c r="C228" s="39" t="s">
        <v>2</v>
      </c>
      <c r="D228" s="40">
        <v>1286</v>
      </c>
      <c r="E228" s="44">
        <v>1448</v>
      </c>
      <c r="F228" s="32">
        <v>0</v>
      </c>
      <c r="G228" s="32">
        <v>1452</v>
      </c>
      <c r="H228" s="32">
        <v>1369</v>
      </c>
      <c r="I228" s="32">
        <f t="shared" si="81"/>
        <v>1452</v>
      </c>
      <c r="J228" s="32">
        <f t="shared" si="82"/>
        <v>1448</v>
      </c>
      <c r="K228" s="32">
        <f t="shared" si="83"/>
        <v>1369</v>
      </c>
      <c r="L228" s="32">
        <f t="shared" si="84"/>
        <v>4269</v>
      </c>
      <c r="M228" s="32">
        <f t="shared" si="72"/>
        <v>4269</v>
      </c>
      <c r="N228" s="38">
        <f aca="true" t="shared" si="85" ref="N228:N234">RANK(M228,$M$227:$M$234)</f>
        <v>2</v>
      </c>
      <c r="O228" s="43"/>
      <c r="P228" s="2">
        <f ca="1" t="shared" si="71"/>
      </c>
      <c r="T228" s="3" t="str">
        <f t="shared" si="73"/>
        <v>MJC</v>
      </c>
    </row>
    <row r="229" spans="1:20" ht="12" customHeight="1">
      <c r="A229" s="38">
        <f t="shared" si="80"/>
        <v>3</v>
      </c>
      <c r="B229" s="39" t="s">
        <v>162</v>
      </c>
      <c r="C229" s="39" t="s">
        <v>19</v>
      </c>
      <c r="D229" s="40">
        <v>1146</v>
      </c>
      <c r="E229" s="44">
        <v>1166</v>
      </c>
      <c r="F229" s="41">
        <v>921</v>
      </c>
      <c r="G229" s="32">
        <v>0</v>
      </c>
      <c r="H229" s="32">
        <v>1164</v>
      </c>
      <c r="I229" s="32">
        <f t="shared" si="81"/>
        <v>1166</v>
      </c>
      <c r="J229" s="32">
        <f t="shared" si="82"/>
        <v>1164</v>
      </c>
      <c r="K229" s="32">
        <f t="shared" si="83"/>
        <v>1146</v>
      </c>
      <c r="L229" s="32">
        <f t="shared" si="84"/>
        <v>3476</v>
      </c>
      <c r="M229" s="32">
        <f t="shared" si="72"/>
        <v>3476</v>
      </c>
      <c r="N229" s="38">
        <f t="shared" si="85"/>
        <v>3</v>
      </c>
      <c r="O229" s="43"/>
      <c r="P229" s="2">
        <f ca="1" t="shared" si="71"/>
      </c>
      <c r="T229" s="3" t="str">
        <f t="shared" si="73"/>
        <v>MJC</v>
      </c>
    </row>
    <row r="230" spans="1:20" ht="12" customHeight="1">
      <c r="A230" s="38">
        <f t="shared" si="80"/>
        <v>4</v>
      </c>
      <c r="B230" s="39" t="s">
        <v>163</v>
      </c>
      <c r="C230" s="39" t="s">
        <v>19</v>
      </c>
      <c r="D230" s="40">
        <v>1024</v>
      </c>
      <c r="E230" s="44">
        <v>1201</v>
      </c>
      <c r="F230" s="41">
        <v>919</v>
      </c>
      <c r="G230" s="32">
        <v>1142</v>
      </c>
      <c r="H230" s="32" t="s">
        <v>319</v>
      </c>
      <c r="I230" s="32">
        <f t="shared" si="81"/>
        <v>1201</v>
      </c>
      <c r="J230" s="32">
        <f t="shared" si="82"/>
        <v>1142</v>
      </c>
      <c r="K230" s="32">
        <f t="shared" si="83"/>
        <v>1024</v>
      </c>
      <c r="L230" s="32">
        <f t="shared" si="84"/>
        <v>3367</v>
      </c>
      <c r="M230" s="32">
        <f t="shared" si="72"/>
        <v>3367</v>
      </c>
      <c r="N230" s="38">
        <f t="shared" si="85"/>
        <v>4</v>
      </c>
      <c r="O230" s="43"/>
      <c r="P230" s="2">
        <f ca="1" t="shared" si="71"/>
      </c>
      <c r="T230" s="3" t="str">
        <f t="shared" si="73"/>
        <v>MJC</v>
      </c>
    </row>
    <row r="231" spans="1:20" ht="12" customHeight="1">
      <c r="A231" s="38">
        <f t="shared" si="80"/>
      </c>
      <c r="B231" s="39" t="s">
        <v>159</v>
      </c>
      <c r="C231" s="39" t="s">
        <v>19</v>
      </c>
      <c r="D231" s="40">
        <v>1318</v>
      </c>
      <c r="E231" s="44">
        <v>1434</v>
      </c>
      <c r="F231" s="32">
        <v>0</v>
      </c>
      <c r="G231" s="32">
        <v>0</v>
      </c>
      <c r="H231" s="32">
        <v>0</v>
      </c>
      <c r="I231" s="32">
        <f t="shared" si="81"/>
        <v>1434</v>
      </c>
      <c r="J231" s="32">
        <f t="shared" si="82"/>
        <v>1318</v>
      </c>
      <c r="K231" s="32">
        <f t="shared" si="83"/>
        <v>0</v>
      </c>
      <c r="L231" s="32">
        <f t="shared" si="84"/>
        <v>2752</v>
      </c>
      <c r="M231" s="32">
        <f t="shared" si="72"/>
      </c>
      <c r="N231" s="38" t="e">
        <f t="shared" si="85"/>
        <v>#VALUE!</v>
      </c>
      <c r="O231" s="43"/>
      <c r="P231" s="2">
        <f ca="1" t="shared" si="71"/>
      </c>
      <c r="T231" s="3" t="str">
        <f t="shared" si="73"/>
        <v>MJC</v>
      </c>
    </row>
    <row r="232" spans="1:20" ht="12" customHeight="1">
      <c r="A232" s="38">
        <f t="shared" si="80"/>
      </c>
      <c r="B232" s="39" t="s">
        <v>161</v>
      </c>
      <c r="C232" s="39" t="s">
        <v>39</v>
      </c>
      <c r="D232" s="40">
        <v>1281</v>
      </c>
      <c r="E232" s="44">
        <v>0</v>
      </c>
      <c r="F232" s="32">
        <v>0</v>
      </c>
      <c r="G232" s="32">
        <v>1317</v>
      </c>
      <c r="H232" s="32">
        <v>0</v>
      </c>
      <c r="I232" s="32">
        <f t="shared" si="81"/>
        <v>1317</v>
      </c>
      <c r="J232" s="32">
        <f t="shared" si="82"/>
        <v>1281</v>
      </c>
      <c r="K232" s="32">
        <f t="shared" si="83"/>
        <v>0</v>
      </c>
      <c r="L232" s="32">
        <f t="shared" si="84"/>
        <v>2598</v>
      </c>
      <c r="M232" s="32">
        <f t="shared" si="72"/>
      </c>
      <c r="N232" s="38" t="e">
        <f t="shared" si="85"/>
        <v>#VALUE!</v>
      </c>
      <c r="O232" s="43"/>
      <c r="P232" s="2">
        <f ca="1" t="shared" si="71"/>
      </c>
      <c r="T232" s="3" t="str">
        <f t="shared" si="73"/>
        <v>MJC</v>
      </c>
    </row>
    <row r="233" spans="1:20" ht="12" customHeight="1">
      <c r="A233" s="38">
        <f t="shared" si="80"/>
      </c>
      <c r="B233" s="39" t="s">
        <v>164</v>
      </c>
      <c r="C233" s="39" t="s">
        <v>19</v>
      </c>
      <c r="D233" s="40">
        <v>972</v>
      </c>
      <c r="E233" s="44">
        <v>1565</v>
      </c>
      <c r="F233" s="32">
        <v>0</v>
      </c>
      <c r="G233" s="32">
        <v>0</v>
      </c>
      <c r="H233" s="32">
        <v>0</v>
      </c>
      <c r="I233" s="32">
        <f t="shared" si="81"/>
        <v>1565</v>
      </c>
      <c r="J233" s="32">
        <f t="shared" si="82"/>
        <v>972</v>
      </c>
      <c r="K233" s="32">
        <f t="shared" si="83"/>
        <v>0</v>
      </c>
      <c r="L233" s="32">
        <f t="shared" si="84"/>
        <v>2537</v>
      </c>
      <c r="M233" s="32">
        <f t="shared" si="72"/>
      </c>
      <c r="N233" s="38" t="e">
        <f t="shared" si="85"/>
        <v>#VALUE!</v>
      </c>
      <c r="O233" s="43"/>
      <c r="P233" s="2">
        <f ca="1" t="shared" si="71"/>
      </c>
      <c r="T233" s="3" t="str">
        <f t="shared" si="73"/>
        <v>MJC</v>
      </c>
    </row>
    <row r="234" spans="1:20" ht="12" customHeight="1">
      <c r="A234" s="38">
        <f t="shared" si="80"/>
      </c>
      <c r="B234" s="30" t="s">
        <v>235</v>
      </c>
      <c r="C234" s="30" t="s">
        <v>19</v>
      </c>
      <c r="D234" s="32">
        <v>0</v>
      </c>
      <c r="E234" s="32">
        <v>913</v>
      </c>
      <c r="F234" s="41">
        <v>831</v>
      </c>
      <c r="G234" s="32">
        <v>0</v>
      </c>
      <c r="H234" s="32">
        <v>0</v>
      </c>
      <c r="I234" s="32">
        <f t="shared" si="81"/>
        <v>913</v>
      </c>
      <c r="J234" s="32">
        <f t="shared" si="82"/>
        <v>831</v>
      </c>
      <c r="K234" s="32">
        <f t="shared" si="83"/>
        <v>0</v>
      </c>
      <c r="L234" s="32">
        <f t="shared" si="84"/>
        <v>1744</v>
      </c>
      <c r="M234" s="32">
        <f t="shared" si="72"/>
      </c>
      <c r="N234" s="38" t="e">
        <f t="shared" si="85"/>
        <v>#VALUE!</v>
      </c>
      <c r="O234" s="43"/>
      <c r="P234" s="2">
        <f ca="1" t="shared" si="71"/>
      </c>
      <c r="T234" s="3" t="str">
        <f t="shared" si="73"/>
        <v>MJC</v>
      </c>
    </row>
    <row r="235" spans="1:14" ht="12" customHeight="1">
      <c r="A235" s="38"/>
      <c r="B235" s="39"/>
      <c r="C235" s="39"/>
      <c r="D235" s="40"/>
      <c r="E235" s="44"/>
      <c r="N235" s="38"/>
    </row>
    <row r="236" spans="2:7" ht="12" customHeight="1">
      <c r="B236" s="43"/>
      <c r="C236" s="43"/>
      <c r="G236" s="43"/>
    </row>
    <row r="237" spans="2:3" ht="12" customHeight="1">
      <c r="B237" s="42"/>
      <c r="C237" s="42"/>
    </row>
    <row r="238" spans="2:3" ht="12" customHeight="1">
      <c r="B238" s="42"/>
      <c r="C238" s="42"/>
    </row>
  </sheetData>
  <sheetProtection sheet="1" formatCells="0" formatColumns="0" formatRows="0" insertColumns="0" insertRows="0" insertHyperlinks="0" deleteColumns="0" deleteRows="0" sort="0" autoFilter="0" pivotTables="0"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73"/>
  <sheetViews>
    <sheetView zoomScalePageLayoutView="0" workbookViewId="0" topLeftCell="A56">
      <selection activeCell="J68" sqref="A35:J68"/>
    </sheetView>
  </sheetViews>
  <sheetFormatPr defaultColWidth="9.140625" defaultRowHeight="15"/>
  <cols>
    <col min="1" max="1" width="12.7109375" style="11" bestFit="1" customWidth="1"/>
    <col min="2" max="2" width="8.28125" style="11" bestFit="1" customWidth="1"/>
    <col min="3" max="3" width="6.28125" style="11" bestFit="1" customWidth="1"/>
    <col min="4" max="5" width="6.28125" style="11" customWidth="1"/>
    <col min="6" max="6" width="4.8515625" style="11" bestFit="1" customWidth="1"/>
    <col min="7" max="7" width="5.8515625" style="11" bestFit="1" customWidth="1"/>
    <col min="8" max="8" width="7.28125" style="11" bestFit="1" customWidth="1"/>
    <col min="9" max="9" width="7.7109375" style="11" bestFit="1" customWidth="1"/>
    <col min="10" max="10" width="9.00390625" style="11" bestFit="1" customWidth="1"/>
    <col min="11" max="11" width="9.140625" style="11" customWidth="1"/>
    <col min="12" max="12" width="12.7109375" style="11" bestFit="1" customWidth="1"/>
    <col min="13" max="13" width="8.28125" style="11" bestFit="1" customWidth="1"/>
    <col min="14" max="14" width="6.28125" style="11" bestFit="1" customWidth="1"/>
    <col min="15" max="15" width="4.8515625" style="11" bestFit="1" customWidth="1"/>
    <col min="16" max="16" width="5.28125" style="11" bestFit="1" customWidth="1"/>
    <col min="17" max="17" width="4.8515625" style="11" bestFit="1" customWidth="1"/>
    <col min="18" max="18" width="5.8515625" style="11" bestFit="1" customWidth="1"/>
    <col min="19" max="19" width="7.28125" style="11" bestFit="1" customWidth="1"/>
    <col min="20" max="20" width="7.7109375" style="11" bestFit="1" customWidth="1"/>
    <col min="21" max="21" width="9.00390625" style="11" bestFit="1" customWidth="1"/>
    <col min="22" max="22" width="9.140625" style="11" customWidth="1"/>
    <col min="23" max="23" width="12.7109375" style="11" bestFit="1" customWidth="1"/>
    <col min="24" max="24" width="8.28125" style="11" bestFit="1" customWidth="1"/>
    <col min="25" max="25" width="6.28125" style="11" bestFit="1" customWidth="1"/>
    <col min="26" max="26" width="4.8515625" style="11" bestFit="1" customWidth="1"/>
    <col min="27" max="27" width="5.28125" style="11" bestFit="1" customWidth="1"/>
    <col min="28" max="28" width="4.8515625" style="11" bestFit="1" customWidth="1"/>
    <col min="29" max="29" width="5.8515625" style="11" bestFit="1" customWidth="1"/>
    <col min="30" max="30" width="7.28125" style="11" bestFit="1" customWidth="1"/>
    <col min="31" max="31" width="7.7109375" style="11" bestFit="1" customWidth="1"/>
    <col min="32" max="32" width="9.00390625" style="11" bestFit="1" customWidth="1"/>
    <col min="33" max="33" width="9.140625" style="11" customWidth="1"/>
    <col min="34" max="34" width="12.7109375" style="11" bestFit="1" customWidth="1"/>
    <col min="35" max="35" width="8.28125" style="11" bestFit="1" customWidth="1"/>
    <col min="36" max="36" width="6.28125" style="11" bestFit="1" customWidth="1"/>
    <col min="37" max="37" width="4.8515625" style="11" bestFit="1" customWidth="1"/>
    <col min="38" max="38" width="5.28125" style="11" bestFit="1" customWidth="1"/>
    <col min="39" max="39" width="4.8515625" style="11" bestFit="1" customWidth="1"/>
    <col min="40" max="40" width="5.8515625" style="11" bestFit="1" customWidth="1"/>
    <col min="41" max="41" width="7.28125" style="11" bestFit="1" customWidth="1"/>
    <col min="42" max="42" width="7.7109375" style="11" bestFit="1" customWidth="1"/>
    <col min="43" max="43" width="9.00390625" style="11" bestFit="1" customWidth="1"/>
    <col min="44" max="44" width="9.140625" style="11" customWidth="1"/>
    <col min="45" max="45" width="12.7109375" style="11" bestFit="1" customWidth="1"/>
    <col min="46" max="46" width="8.28125" style="11" customWidth="1"/>
    <col min="47" max="47" width="6.28125" style="11" customWidth="1"/>
    <col min="48" max="48" width="4.8515625" style="11" customWidth="1"/>
    <col min="49" max="49" width="5.28125" style="11" customWidth="1"/>
    <col min="50" max="50" width="4.8515625" style="11" customWidth="1"/>
    <col min="51" max="51" width="5.8515625" style="11" customWidth="1"/>
    <col min="52" max="52" width="7.28125" style="11" customWidth="1"/>
    <col min="53" max="53" width="7.7109375" style="11" customWidth="1"/>
    <col min="54" max="54" width="9.00390625" style="11" customWidth="1"/>
    <col min="55" max="55" width="9.140625" style="11" customWidth="1"/>
    <col min="56" max="56" width="12.7109375" style="11" bestFit="1" customWidth="1"/>
    <col min="57" max="57" width="8.28125" style="11" bestFit="1" customWidth="1"/>
    <col min="58" max="58" width="6.28125" style="11" bestFit="1" customWidth="1"/>
    <col min="59" max="59" width="4.8515625" style="11" bestFit="1" customWidth="1"/>
    <col min="60" max="60" width="5.28125" style="11" bestFit="1" customWidth="1"/>
    <col min="61" max="61" width="4.8515625" style="11" bestFit="1" customWidth="1"/>
    <col min="62" max="62" width="5.8515625" style="11" bestFit="1" customWidth="1"/>
    <col min="63" max="63" width="7.28125" style="11" bestFit="1" customWidth="1"/>
    <col min="64" max="64" width="7.7109375" style="11" bestFit="1" customWidth="1"/>
    <col min="65" max="65" width="9.00390625" style="11" bestFit="1" customWidth="1"/>
    <col min="66" max="16384" width="9.140625" style="11" customWidth="1"/>
  </cols>
  <sheetData>
    <row r="1" ht="18">
      <c r="A1" s="1" t="s">
        <v>195</v>
      </c>
    </row>
    <row r="3" spans="1:65" ht="15.75">
      <c r="A3" s="25" t="s">
        <v>237</v>
      </c>
      <c r="B3" s="12"/>
      <c r="C3" s="12"/>
      <c r="D3" s="12"/>
      <c r="E3" s="12"/>
      <c r="F3" s="12"/>
      <c r="G3" s="12"/>
      <c r="H3" s="12"/>
      <c r="I3" s="12"/>
      <c r="J3" s="12"/>
      <c r="L3" s="25" t="s">
        <v>266</v>
      </c>
      <c r="M3" s="12"/>
      <c r="N3" s="12"/>
      <c r="O3" s="12"/>
      <c r="P3" s="12"/>
      <c r="Q3" s="12"/>
      <c r="R3" s="12"/>
      <c r="S3" s="12"/>
      <c r="T3" s="12"/>
      <c r="U3" s="12"/>
      <c r="W3" s="25" t="s">
        <v>267</v>
      </c>
      <c r="X3" s="12"/>
      <c r="Y3" s="12"/>
      <c r="Z3" s="12"/>
      <c r="AA3" s="12"/>
      <c r="AB3" s="12"/>
      <c r="AC3" s="12"/>
      <c r="AD3" s="12"/>
      <c r="AE3" s="12"/>
      <c r="AF3" s="12"/>
      <c r="AH3" s="25" t="s">
        <v>251</v>
      </c>
      <c r="AI3" s="12"/>
      <c r="AJ3" s="12"/>
      <c r="AK3" s="12"/>
      <c r="AL3" s="12"/>
      <c r="AM3" s="12"/>
      <c r="AN3" s="12"/>
      <c r="AO3" s="12"/>
      <c r="AP3" s="12"/>
      <c r="AQ3" s="12"/>
      <c r="AS3" s="25" t="s">
        <v>244</v>
      </c>
      <c r="AT3" s="12"/>
      <c r="AU3" s="12"/>
      <c r="AV3" s="12"/>
      <c r="AW3" s="12"/>
      <c r="AX3" s="12"/>
      <c r="AY3" s="12"/>
      <c r="AZ3" s="12"/>
      <c r="BA3" s="12"/>
      <c r="BB3" s="12"/>
      <c r="BD3" s="25" t="s">
        <v>236</v>
      </c>
      <c r="BE3" s="12"/>
      <c r="BF3" s="12"/>
      <c r="BG3" s="12"/>
      <c r="BH3" s="12"/>
      <c r="BI3" s="12"/>
      <c r="BJ3" s="12"/>
      <c r="BK3" s="12"/>
      <c r="BL3" s="12"/>
      <c r="BM3" s="12"/>
    </row>
    <row r="4" spans="1:65" ht="12.75">
      <c r="A4" s="5"/>
      <c r="B4" s="12"/>
      <c r="C4" s="12"/>
      <c r="D4" s="12"/>
      <c r="E4" s="12"/>
      <c r="F4" s="12"/>
      <c r="G4" s="12"/>
      <c r="H4" s="12"/>
      <c r="I4" s="12"/>
      <c r="J4" s="12"/>
      <c r="L4" s="5"/>
      <c r="M4" s="12"/>
      <c r="N4" s="12"/>
      <c r="O4" s="12"/>
      <c r="P4" s="12"/>
      <c r="Q4" s="12"/>
      <c r="R4" s="12"/>
      <c r="S4" s="12"/>
      <c r="T4" s="12"/>
      <c r="U4" s="12"/>
      <c r="W4" s="5"/>
      <c r="X4" s="12"/>
      <c r="Y4" s="12"/>
      <c r="Z4" s="12"/>
      <c r="AA4" s="12"/>
      <c r="AB4" s="12"/>
      <c r="AC4" s="12"/>
      <c r="AD4" s="12"/>
      <c r="AE4" s="12"/>
      <c r="AF4" s="12"/>
      <c r="AH4" s="5"/>
      <c r="AI4" s="12"/>
      <c r="AJ4" s="12"/>
      <c r="AK4" s="12"/>
      <c r="AL4" s="12"/>
      <c r="AM4" s="12"/>
      <c r="AN4" s="12"/>
      <c r="AO4" s="12"/>
      <c r="AP4" s="12"/>
      <c r="AQ4" s="12"/>
      <c r="AS4" s="5"/>
      <c r="AT4" s="12"/>
      <c r="AU4" s="12"/>
      <c r="AV4" s="12"/>
      <c r="AW4" s="12"/>
      <c r="AX4" s="12"/>
      <c r="AY4" s="12"/>
      <c r="AZ4" s="12"/>
      <c r="BA4" s="12"/>
      <c r="BB4" s="12"/>
      <c r="BD4" s="5"/>
      <c r="BE4" s="12"/>
      <c r="BF4" s="12"/>
      <c r="BG4" s="12"/>
      <c r="BH4" s="12"/>
      <c r="BI4" s="12"/>
      <c r="BJ4" s="12"/>
      <c r="BK4" s="12"/>
      <c r="BL4" s="12"/>
      <c r="BM4" s="12"/>
    </row>
    <row r="5" spans="1:65" ht="12.75">
      <c r="A5" s="13"/>
      <c r="B5" s="14" t="s">
        <v>2</v>
      </c>
      <c r="C5" s="14" t="s">
        <v>17</v>
      </c>
      <c r="D5" s="14" t="s">
        <v>196</v>
      </c>
      <c r="E5" s="14" t="s">
        <v>19</v>
      </c>
      <c r="F5" s="14" t="s">
        <v>29</v>
      </c>
      <c r="G5" s="14" t="s">
        <v>39</v>
      </c>
      <c r="H5" s="14" t="s">
        <v>5</v>
      </c>
      <c r="I5" s="14" t="s">
        <v>7</v>
      </c>
      <c r="J5" s="14" t="s">
        <v>146</v>
      </c>
      <c r="L5" s="13"/>
      <c r="M5" s="14" t="s">
        <v>2</v>
      </c>
      <c r="N5" s="14" t="s">
        <v>17</v>
      </c>
      <c r="O5" s="14" t="s">
        <v>196</v>
      </c>
      <c r="P5" s="14" t="s">
        <v>19</v>
      </c>
      <c r="Q5" s="14" t="s">
        <v>29</v>
      </c>
      <c r="R5" s="14" t="s">
        <v>39</v>
      </c>
      <c r="S5" s="14" t="s">
        <v>5</v>
      </c>
      <c r="T5" s="14" t="s">
        <v>7</v>
      </c>
      <c r="U5" s="14" t="s">
        <v>146</v>
      </c>
      <c r="W5" s="13"/>
      <c r="X5" s="14" t="s">
        <v>2</v>
      </c>
      <c r="Y5" s="14" t="s">
        <v>17</v>
      </c>
      <c r="Z5" s="14" t="s">
        <v>196</v>
      </c>
      <c r="AA5" s="14" t="s">
        <v>19</v>
      </c>
      <c r="AB5" s="14" t="s">
        <v>29</v>
      </c>
      <c r="AC5" s="14" t="s">
        <v>39</v>
      </c>
      <c r="AD5" s="14" t="s">
        <v>5</v>
      </c>
      <c r="AE5" s="14" t="s">
        <v>7</v>
      </c>
      <c r="AF5" s="14" t="s">
        <v>146</v>
      </c>
      <c r="AH5" s="13"/>
      <c r="AI5" s="14" t="s">
        <v>2</v>
      </c>
      <c r="AJ5" s="14" t="s">
        <v>17</v>
      </c>
      <c r="AK5" s="14" t="s">
        <v>196</v>
      </c>
      <c r="AL5" s="14" t="s">
        <v>19</v>
      </c>
      <c r="AM5" s="14" t="s">
        <v>29</v>
      </c>
      <c r="AN5" s="14" t="s">
        <v>39</v>
      </c>
      <c r="AO5" s="14" t="s">
        <v>5</v>
      </c>
      <c r="AP5" s="14" t="s">
        <v>7</v>
      </c>
      <c r="AQ5" s="14" t="s">
        <v>146</v>
      </c>
      <c r="AS5" s="13"/>
      <c r="AT5" s="14" t="s">
        <v>2</v>
      </c>
      <c r="AU5" s="14" t="s">
        <v>17</v>
      </c>
      <c r="AV5" s="14" t="s">
        <v>196</v>
      </c>
      <c r="AW5" s="14" t="s">
        <v>19</v>
      </c>
      <c r="AX5" s="14" t="s">
        <v>29</v>
      </c>
      <c r="AY5" s="14" t="s">
        <v>39</v>
      </c>
      <c r="AZ5" s="14" t="s">
        <v>5</v>
      </c>
      <c r="BA5" s="14" t="s">
        <v>7</v>
      </c>
      <c r="BB5" s="14" t="s">
        <v>146</v>
      </c>
      <c r="BD5" s="13"/>
      <c r="BE5" s="14" t="s">
        <v>2</v>
      </c>
      <c r="BF5" s="14" t="s">
        <v>17</v>
      </c>
      <c r="BG5" s="14" t="s">
        <v>196</v>
      </c>
      <c r="BH5" s="14" t="s">
        <v>19</v>
      </c>
      <c r="BI5" s="14" t="s">
        <v>29</v>
      </c>
      <c r="BJ5" s="14" t="s">
        <v>39</v>
      </c>
      <c r="BK5" s="14" t="s">
        <v>5</v>
      </c>
      <c r="BL5" s="14" t="s">
        <v>7</v>
      </c>
      <c r="BM5" s="14" t="s">
        <v>146</v>
      </c>
    </row>
    <row r="6" spans="1:65" ht="12.75">
      <c r="A6" s="13" t="s">
        <v>177</v>
      </c>
      <c r="B6" s="14">
        <f>BE6+AT6+AI6+X6+IF(M6&lt;&gt;"",M6,0)</f>
        <v>69</v>
      </c>
      <c r="C6" s="14">
        <f aca="true" t="shared" si="0" ref="C6:J6">BF6+AU6+AJ6+Y6+IF(N6&lt;&gt;"",N6,0)</f>
        <v>44</v>
      </c>
      <c r="D6" s="14">
        <f t="shared" si="0"/>
        <v>0</v>
      </c>
      <c r="E6" s="14">
        <f t="shared" si="0"/>
        <v>75</v>
      </c>
      <c r="F6" s="14">
        <f t="shared" si="0"/>
        <v>71</v>
      </c>
      <c r="G6" s="14">
        <f t="shared" si="0"/>
        <v>90</v>
      </c>
      <c r="H6" s="14">
        <f t="shared" si="0"/>
        <v>107</v>
      </c>
      <c r="I6" s="14">
        <f t="shared" si="0"/>
        <v>97</v>
      </c>
      <c r="J6" s="14">
        <f t="shared" si="0"/>
        <v>25</v>
      </c>
      <c r="L6" s="13" t="s">
        <v>177</v>
      </c>
      <c r="M6" s="14">
        <f>IF(VerenigingMax!E47&lt;&gt;"",VerenigingMax!E47,"")</f>
      </c>
      <c r="N6" s="14">
        <f>IF(VerenigingMax!F47&lt;&gt;"",VerenigingMax!F47,"")</f>
      </c>
      <c r="O6" s="14">
        <f>IF(VerenigingMax!G47&lt;&gt;"",VerenigingMax!G47,"")</f>
      </c>
      <c r="P6" s="14">
        <f>IF(VerenigingMax!H47&lt;&gt;"",VerenigingMax!H47,"")</f>
      </c>
      <c r="Q6" s="14">
        <f>IF(VerenigingMax!I47&lt;&gt;"",VerenigingMax!I47,"")</f>
      </c>
      <c r="R6" s="14">
        <f>IF(VerenigingMax!J47&lt;&gt;"",VerenigingMax!J47,"")</f>
      </c>
      <c r="S6" s="14">
        <f>IF(VerenigingMax!K47&lt;&gt;"",VerenigingMax!K47,"")</f>
      </c>
      <c r="T6" s="14">
        <f>IF(VerenigingMax!L47&lt;&gt;"",VerenigingMax!L47,"")</f>
      </c>
      <c r="U6" s="14">
        <f>IF(VerenigingMax!M47&lt;&gt;"",VerenigingMax!M47,"")</f>
      </c>
      <c r="W6" s="13" t="s">
        <v>177</v>
      </c>
      <c r="X6" s="14">
        <v>21</v>
      </c>
      <c r="Y6" s="14">
        <v>0</v>
      </c>
      <c r="Z6" s="14">
        <v>0</v>
      </c>
      <c r="AA6" s="14">
        <v>23</v>
      </c>
      <c r="AB6" s="14">
        <v>0</v>
      </c>
      <c r="AC6" s="14">
        <v>24</v>
      </c>
      <c r="AD6" s="14">
        <v>27</v>
      </c>
      <c r="AE6" s="14">
        <v>26</v>
      </c>
      <c r="AF6" s="14">
        <v>12</v>
      </c>
      <c r="AH6" s="13" t="s">
        <v>177</v>
      </c>
      <c r="AI6" s="14">
        <v>0</v>
      </c>
      <c r="AJ6" s="14">
        <v>12</v>
      </c>
      <c r="AK6" s="14">
        <v>0</v>
      </c>
      <c r="AL6" s="14">
        <v>17</v>
      </c>
      <c r="AM6" s="14">
        <v>24</v>
      </c>
      <c r="AN6" s="14">
        <v>26</v>
      </c>
      <c r="AO6" s="14">
        <v>27</v>
      </c>
      <c r="AP6" s="14">
        <v>23</v>
      </c>
      <c r="AQ6" s="14">
        <v>13</v>
      </c>
      <c r="AS6" s="13" t="s">
        <v>177</v>
      </c>
      <c r="AT6" s="14">
        <v>25</v>
      </c>
      <c r="AU6" s="14">
        <v>15</v>
      </c>
      <c r="AV6" s="14">
        <v>0</v>
      </c>
      <c r="AW6" s="14">
        <v>22</v>
      </c>
      <c r="AX6" s="14">
        <v>23</v>
      </c>
      <c r="AY6" s="14">
        <v>24</v>
      </c>
      <c r="AZ6" s="14">
        <v>26</v>
      </c>
      <c r="BA6" s="14">
        <v>27</v>
      </c>
      <c r="BB6" s="14">
        <v>0</v>
      </c>
      <c r="BD6" s="13" t="s">
        <v>177</v>
      </c>
      <c r="BE6" s="14">
        <v>23</v>
      </c>
      <c r="BF6" s="14">
        <v>17</v>
      </c>
      <c r="BG6" s="14">
        <v>0</v>
      </c>
      <c r="BH6" s="14">
        <v>13</v>
      </c>
      <c r="BI6" s="14">
        <v>24</v>
      </c>
      <c r="BJ6" s="14">
        <v>16</v>
      </c>
      <c r="BK6" s="14">
        <v>27</v>
      </c>
      <c r="BL6" s="14">
        <v>21</v>
      </c>
      <c r="BM6" s="14">
        <v>0</v>
      </c>
    </row>
    <row r="7" spans="1:65" ht="12.75">
      <c r="A7" s="13" t="s">
        <v>178</v>
      </c>
      <c r="B7" s="14">
        <f>BE7+AT7+AI7+X7+IF(M7&lt;&gt;"",M7,0)</f>
        <v>52</v>
      </c>
      <c r="C7" s="14">
        <f>BF7+AU7+AJ7+Y7+IF(N7&lt;&gt;"",N7,0)</f>
        <v>15</v>
      </c>
      <c r="D7" s="14">
        <f>BG7+AV7+AK7+Z7+IF(O7&lt;&gt;"",O7,0)</f>
        <v>0</v>
      </c>
      <c r="E7" s="14">
        <f>BH7+AW7+AL7+AA7+IF(P7&lt;&gt;"",P7,0)</f>
        <v>46</v>
      </c>
      <c r="F7" s="14">
        <f>BI7+AX7+AM7+AB7+IF(Q7&lt;&gt;"",Q7,0)</f>
        <v>40</v>
      </c>
      <c r="G7" s="14">
        <f>BJ7+AY7+AN7+AC7+IF(R7&lt;&gt;"",R7,0)</f>
        <v>45</v>
      </c>
      <c r="H7" s="14">
        <f>BK7+AZ7+AO7+AD7+IF(S7&lt;&gt;"",S7,0)</f>
        <v>95</v>
      </c>
      <c r="I7" s="14">
        <f>BL7+BA7+AP7+AE7+IF(T7&lt;&gt;"",T7,0)</f>
        <v>80</v>
      </c>
      <c r="J7" s="14">
        <f>BM7+BB7+AQ7+AF7+IF(U7&lt;&gt;"",U7,0)</f>
        <v>0</v>
      </c>
      <c r="L7" s="13" t="s">
        <v>178</v>
      </c>
      <c r="M7" s="14">
        <f>IF(VerenigingMax!E48&lt;&gt;"",VerenigingMax!E48,"")</f>
      </c>
      <c r="N7" s="14">
        <f>IF(VerenigingMax!F48&lt;&gt;"",VerenigingMax!F48,"")</f>
      </c>
      <c r="O7" s="14">
        <f>IF(VerenigingMax!G48&lt;&gt;"",VerenigingMax!G48,"")</f>
      </c>
      <c r="P7" s="14">
        <f>IF(VerenigingMax!H48&lt;&gt;"",VerenigingMax!H48,"")</f>
      </c>
      <c r="Q7" s="14">
        <f>IF(VerenigingMax!I48&lt;&gt;"",VerenigingMax!I48,"")</f>
      </c>
      <c r="R7" s="14">
        <f>IF(VerenigingMax!J48&lt;&gt;"",VerenigingMax!J48,"")</f>
      </c>
      <c r="S7" s="14">
        <f>IF(VerenigingMax!K48&lt;&gt;"",VerenigingMax!K48,"")</f>
      </c>
      <c r="T7" s="14">
        <f>IF(VerenigingMax!L48&lt;&gt;"",VerenigingMax!L48,"")</f>
      </c>
      <c r="U7" s="14">
        <f>IF(VerenigingMax!M48&lt;&gt;"",VerenigingMax!M48,"")</f>
      </c>
      <c r="W7" s="13" t="s">
        <v>178</v>
      </c>
      <c r="X7" s="14">
        <v>17</v>
      </c>
      <c r="Y7" s="14">
        <v>0</v>
      </c>
      <c r="Z7" s="14">
        <v>0</v>
      </c>
      <c r="AA7" s="14">
        <v>19</v>
      </c>
      <c r="AB7" s="14">
        <v>0</v>
      </c>
      <c r="AC7" s="14">
        <v>15</v>
      </c>
      <c r="AD7" s="14">
        <v>25</v>
      </c>
      <c r="AE7" s="14">
        <v>20</v>
      </c>
      <c r="AF7" s="14">
        <v>0</v>
      </c>
      <c r="AH7" s="13" t="s">
        <v>178</v>
      </c>
      <c r="AI7" s="14">
        <v>0</v>
      </c>
      <c r="AJ7" s="14">
        <v>0</v>
      </c>
      <c r="AK7" s="14">
        <v>0</v>
      </c>
      <c r="AL7" s="14">
        <v>15</v>
      </c>
      <c r="AM7" s="14">
        <v>22</v>
      </c>
      <c r="AN7" s="14">
        <v>16</v>
      </c>
      <c r="AO7" s="14">
        <v>25</v>
      </c>
      <c r="AP7" s="14">
        <v>20</v>
      </c>
      <c r="AQ7" s="14">
        <v>0</v>
      </c>
      <c r="AS7" s="13" t="s">
        <v>178</v>
      </c>
      <c r="AT7" s="14">
        <v>13</v>
      </c>
      <c r="AU7" s="14">
        <v>0</v>
      </c>
      <c r="AV7" s="14">
        <v>0</v>
      </c>
      <c r="AW7" s="14">
        <v>12</v>
      </c>
      <c r="AX7" s="14">
        <v>18</v>
      </c>
      <c r="AY7" s="14">
        <v>14</v>
      </c>
      <c r="AZ7" s="14">
        <v>19</v>
      </c>
      <c r="BA7" s="14">
        <v>21</v>
      </c>
      <c r="BB7" s="14">
        <v>0</v>
      </c>
      <c r="BD7" s="13" t="s">
        <v>178</v>
      </c>
      <c r="BE7" s="14">
        <v>22</v>
      </c>
      <c r="BF7" s="14">
        <v>15</v>
      </c>
      <c r="BG7" s="14">
        <v>0</v>
      </c>
      <c r="BH7" s="14">
        <v>0</v>
      </c>
      <c r="BI7" s="14">
        <v>0</v>
      </c>
      <c r="BJ7" s="14">
        <v>0</v>
      </c>
      <c r="BK7" s="14">
        <v>26</v>
      </c>
      <c r="BL7" s="14">
        <v>19</v>
      </c>
      <c r="BM7" s="14">
        <v>0</v>
      </c>
    </row>
    <row r="8" spans="1:65" ht="12.75">
      <c r="A8" s="15" t="s">
        <v>179</v>
      </c>
      <c r="B8" s="14">
        <f>BE8+AT8+AI8+X8+IF(M8&lt;&gt;"",M8,0)</f>
        <v>36</v>
      </c>
      <c r="C8" s="14">
        <f>BF8+AU8+AJ8+Y8+IF(N8&lt;&gt;"",N8,0)</f>
        <v>14</v>
      </c>
      <c r="D8" s="14">
        <f>BG8+AV8+AK8+Z8+IF(O8&lt;&gt;"",O8,0)</f>
        <v>0</v>
      </c>
      <c r="E8" s="14">
        <f>BH8+AW8+AL8+AA8+IF(P8&lt;&gt;"",P8,0)</f>
        <v>39</v>
      </c>
      <c r="F8" s="14">
        <f>BI8+AX8+AM8+AB8+IF(Q8&lt;&gt;"",Q8,0)</f>
        <v>36</v>
      </c>
      <c r="G8" s="14">
        <f>BJ8+AY8+AN8+AC8+IF(R8&lt;&gt;"",R8,0)</f>
        <v>13</v>
      </c>
      <c r="H8" s="14">
        <f>BK8+AZ8+AO8+AD8+IF(S8&lt;&gt;"",S8,0)</f>
        <v>84</v>
      </c>
      <c r="I8" s="14">
        <f>BL8+BA8+AP8+AE8+IF(T8&lt;&gt;"",T8,0)</f>
        <v>74</v>
      </c>
      <c r="J8" s="14">
        <f>BM8+BB8+AQ8+AF8+IF(U8&lt;&gt;"",U8,0)</f>
        <v>0</v>
      </c>
      <c r="L8" s="15" t="s">
        <v>179</v>
      </c>
      <c r="M8" s="14">
        <f>IF(VerenigingMax!E49&lt;&gt;"",VerenigingMax!E49,"")</f>
      </c>
      <c r="N8" s="14">
        <f>IF(VerenigingMax!F49&lt;&gt;"",VerenigingMax!F49,"")</f>
      </c>
      <c r="O8" s="14">
        <f>IF(VerenigingMax!G49&lt;&gt;"",VerenigingMax!G49,"")</f>
      </c>
      <c r="P8" s="14">
        <f>IF(VerenigingMax!H49&lt;&gt;"",VerenigingMax!H49,"")</f>
      </c>
      <c r="Q8" s="14">
        <f>IF(VerenigingMax!I49&lt;&gt;"",VerenigingMax!I49,"")</f>
      </c>
      <c r="R8" s="14">
        <f>IF(VerenigingMax!J49&lt;&gt;"",VerenigingMax!J49,"")</f>
      </c>
      <c r="S8" s="14">
        <f>IF(VerenigingMax!K49&lt;&gt;"",VerenigingMax!K49,"")</f>
      </c>
      <c r="T8" s="14">
        <f>IF(VerenigingMax!L49&lt;&gt;"",VerenigingMax!L49,"")</f>
      </c>
      <c r="U8" s="14">
        <f>IF(VerenigingMax!M49&lt;&gt;"",VerenigingMax!M49,"")</f>
      </c>
      <c r="W8" s="15" t="s">
        <v>179</v>
      </c>
      <c r="X8" s="14">
        <v>16</v>
      </c>
      <c r="Y8" s="14">
        <v>0</v>
      </c>
      <c r="Z8" s="14">
        <v>0</v>
      </c>
      <c r="AA8" s="14">
        <v>14</v>
      </c>
      <c r="AB8" s="14">
        <v>0</v>
      </c>
      <c r="AC8" s="14">
        <v>13</v>
      </c>
      <c r="AD8" s="14">
        <v>22</v>
      </c>
      <c r="AE8" s="14">
        <v>18</v>
      </c>
      <c r="AF8" s="14">
        <v>0</v>
      </c>
      <c r="AH8" s="15" t="s">
        <v>179</v>
      </c>
      <c r="AI8" s="14">
        <v>0</v>
      </c>
      <c r="AJ8" s="14">
        <v>0</v>
      </c>
      <c r="AK8" s="14">
        <v>0</v>
      </c>
      <c r="AL8" s="14">
        <v>14</v>
      </c>
      <c r="AM8" s="14">
        <v>19</v>
      </c>
      <c r="AN8" s="14">
        <v>0</v>
      </c>
      <c r="AO8" s="14">
        <v>21</v>
      </c>
      <c r="AP8" s="14">
        <v>18</v>
      </c>
      <c r="AQ8" s="14">
        <v>0</v>
      </c>
      <c r="AS8" s="15" t="s">
        <v>179</v>
      </c>
      <c r="AT8" s="14">
        <v>0</v>
      </c>
      <c r="AU8" s="14">
        <v>0</v>
      </c>
      <c r="AV8" s="14">
        <v>0</v>
      </c>
      <c r="AW8" s="14">
        <v>11</v>
      </c>
      <c r="AX8" s="14">
        <v>17</v>
      </c>
      <c r="AY8" s="14">
        <v>0</v>
      </c>
      <c r="AZ8" s="14">
        <v>16</v>
      </c>
      <c r="BA8" s="14">
        <v>20</v>
      </c>
      <c r="BB8" s="14">
        <v>0</v>
      </c>
      <c r="BD8" s="15" t="s">
        <v>179</v>
      </c>
      <c r="BE8" s="14">
        <v>20</v>
      </c>
      <c r="BF8" s="14">
        <v>14</v>
      </c>
      <c r="BG8" s="14">
        <v>0</v>
      </c>
      <c r="BH8" s="14">
        <v>0</v>
      </c>
      <c r="BI8" s="14">
        <v>0</v>
      </c>
      <c r="BJ8" s="14">
        <v>0</v>
      </c>
      <c r="BK8" s="14">
        <v>25</v>
      </c>
      <c r="BL8" s="14">
        <v>18</v>
      </c>
      <c r="BM8" s="14">
        <v>0</v>
      </c>
    </row>
    <row r="9" spans="1:65" ht="12.75">
      <c r="A9" s="13"/>
      <c r="B9" s="14"/>
      <c r="C9" s="14"/>
      <c r="D9" s="14"/>
      <c r="E9" s="14"/>
      <c r="F9" s="14"/>
      <c r="G9" s="14"/>
      <c r="H9" s="14"/>
      <c r="I9" s="14"/>
      <c r="J9" s="14"/>
      <c r="L9" s="13"/>
      <c r="M9" s="14"/>
      <c r="N9" s="14"/>
      <c r="O9" s="14"/>
      <c r="P9" s="14"/>
      <c r="Q9" s="14"/>
      <c r="R9" s="14"/>
      <c r="S9" s="14"/>
      <c r="T9" s="14"/>
      <c r="U9" s="14"/>
      <c r="W9" s="13"/>
      <c r="X9" s="14"/>
      <c r="Y9" s="14"/>
      <c r="Z9" s="14"/>
      <c r="AA9" s="14"/>
      <c r="AB9" s="14"/>
      <c r="AC9" s="14"/>
      <c r="AD9" s="14"/>
      <c r="AE9" s="14"/>
      <c r="AF9" s="14"/>
      <c r="AH9" s="13"/>
      <c r="AI9" s="14"/>
      <c r="AJ9" s="14"/>
      <c r="AK9" s="14"/>
      <c r="AL9" s="14"/>
      <c r="AM9" s="14"/>
      <c r="AN9" s="14"/>
      <c r="AO9" s="14"/>
      <c r="AP9" s="14"/>
      <c r="AQ9" s="14"/>
      <c r="AS9" s="13"/>
      <c r="AT9" s="14"/>
      <c r="AU9" s="14"/>
      <c r="AV9" s="14"/>
      <c r="AW9" s="14"/>
      <c r="AX9" s="14"/>
      <c r="AY9" s="14"/>
      <c r="AZ9" s="14"/>
      <c r="BA9" s="14"/>
      <c r="BB9" s="14"/>
      <c r="BD9" s="13"/>
      <c r="BE9" s="14"/>
      <c r="BF9" s="14"/>
      <c r="BG9" s="14"/>
      <c r="BH9" s="14"/>
      <c r="BI9" s="14"/>
      <c r="BJ9" s="14"/>
      <c r="BK9" s="14"/>
      <c r="BL9" s="14"/>
      <c r="BM9" s="14"/>
    </row>
    <row r="10" spans="1:65" ht="12.75">
      <c r="A10" s="13" t="s">
        <v>180</v>
      </c>
      <c r="B10" s="14">
        <f>BE10+AT10+AI10+X10+IF(M10&lt;&gt;"",M10,0)</f>
        <v>73</v>
      </c>
      <c r="C10" s="14">
        <f>BF10+AU10+AJ10+Y10+IF(N10&lt;&gt;"",N10,0)</f>
        <v>86</v>
      </c>
      <c r="D10" s="14">
        <f>BG10+AV10+AK10+Z10+IF(O10&lt;&gt;"",O10,0)</f>
        <v>0</v>
      </c>
      <c r="E10" s="14">
        <f>BH10+AW10+AL10+AA10+IF(P10&lt;&gt;"",P10,0)</f>
        <v>63</v>
      </c>
      <c r="F10" s="14">
        <f>BI10+AX10+AM10+AB10+IF(Q10&lt;&gt;"",Q10,0)</f>
        <v>59</v>
      </c>
      <c r="G10" s="14">
        <f>BJ10+AY10+AN10+AC10+IF(R10&lt;&gt;"",R10,0)</f>
        <v>67</v>
      </c>
      <c r="H10" s="14">
        <f>BK10+AZ10+AO10+AD10+IF(S10&lt;&gt;"",S10,0)</f>
        <v>108</v>
      </c>
      <c r="I10" s="14">
        <f>BL10+BA10+AP10+AE10+IF(T10&lt;&gt;"",T10,0)</f>
        <v>97</v>
      </c>
      <c r="J10" s="14">
        <f>BM10+BB10+AQ10+AF10+IF(U10&lt;&gt;"",U10,0)</f>
        <v>44</v>
      </c>
      <c r="L10" s="13" t="s">
        <v>180</v>
      </c>
      <c r="M10" s="14">
        <f>IF(VerenigingMax!E53&lt;&gt;"",VerenigingMax!E53,"")</f>
      </c>
      <c r="N10" s="14">
        <f>IF(VerenigingMax!F53&lt;&gt;"",VerenigingMax!F53,"")</f>
      </c>
      <c r="O10" s="14">
        <f>IF(VerenigingMax!G53&lt;&gt;"",VerenigingMax!G53,"")</f>
      </c>
      <c r="P10" s="14">
        <f>IF(VerenigingMax!H53&lt;&gt;"",VerenigingMax!H53,"")</f>
      </c>
      <c r="Q10" s="14">
        <f>IF(VerenigingMax!I53&lt;&gt;"",VerenigingMax!I53,"")</f>
      </c>
      <c r="R10" s="14">
        <f>IF(VerenigingMax!J53&lt;&gt;"",VerenigingMax!J53,"")</f>
      </c>
      <c r="S10" s="14">
        <f>IF(VerenigingMax!K53&lt;&gt;"",VerenigingMax!K53,"")</f>
      </c>
      <c r="T10" s="14">
        <f>IF(VerenigingMax!L53&lt;&gt;"",VerenigingMax!L53,"")</f>
      </c>
      <c r="U10" s="14">
        <f>IF(VerenigingMax!M53&lt;&gt;"",VerenigingMax!M53,"")</f>
      </c>
      <c r="W10" s="13" t="s">
        <v>180</v>
      </c>
      <c r="X10" s="14">
        <v>17</v>
      </c>
      <c r="Y10" s="14">
        <v>23</v>
      </c>
      <c r="Z10" s="14">
        <v>0</v>
      </c>
      <c r="AA10" s="14">
        <v>20</v>
      </c>
      <c r="AB10" s="14">
        <v>18</v>
      </c>
      <c r="AC10" s="14">
        <v>14</v>
      </c>
      <c r="AD10" s="14">
        <v>27</v>
      </c>
      <c r="AE10" s="14">
        <v>25</v>
      </c>
      <c r="AF10" s="14">
        <v>15</v>
      </c>
      <c r="AH10" s="13" t="s">
        <v>180</v>
      </c>
      <c r="AI10" s="14">
        <v>19</v>
      </c>
      <c r="AJ10" s="14">
        <v>25</v>
      </c>
      <c r="AK10" s="14">
        <v>0</v>
      </c>
      <c r="AL10" s="14">
        <v>21</v>
      </c>
      <c r="AM10" s="14">
        <v>23</v>
      </c>
      <c r="AN10" s="14">
        <v>16</v>
      </c>
      <c r="AO10" s="14">
        <v>27</v>
      </c>
      <c r="AP10" s="14">
        <v>22</v>
      </c>
      <c r="AQ10" s="14">
        <v>15</v>
      </c>
      <c r="AS10" s="13" t="s">
        <v>180</v>
      </c>
      <c r="AT10" s="14">
        <v>17</v>
      </c>
      <c r="AU10" s="14">
        <v>15</v>
      </c>
      <c r="AV10" s="14">
        <v>0</v>
      </c>
      <c r="AW10" s="14">
        <v>22</v>
      </c>
      <c r="AX10" s="14">
        <v>18</v>
      </c>
      <c r="AY10" s="14">
        <v>19</v>
      </c>
      <c r="AZ10" s="14">
        <v>27</v>
      </c>
      <c r="BA10" s="14">
        <v>25</v>
      </c>
      <c r="BB10" s="14">
        <v>14</v>
      </c>
      <c r="BD10" s="13" t="s">
        <v>180</v>
      </c>
      <c r="BE10" s="14">
        <v>20</v>
      </c>
      <c r="BF10" s="14">
        <v>23</v>
      </c>
      <c r="BG10" s="14">
        <v>0</v>
      </c>
      <c r="BH10" s="14">
        <v>0</v>
      </c>
      <c r="BI10" s="14">
        <v>0</v>
      </c>
      <c r="BJ10" s="14">
        <v>18</v>
      </c>
      <c r="BK10" s="14">
        <v>27</v>
      </c>
      <c r="BL10" s="14">
        <v>25</v>
      </c>
      <c r="BM10" s="14">
        <v>0</v>
      </c>
    </row>
    <row r="11" spans="1:65" ht="12.75">
      <c r="A11" s="13" t="s">
        <v>181</v>
      </c>
      <c r="B11" s="14">
        <f>BE11+AT11+AI11+X11+IF(M11&lt;&gt;"",M11,0)</f>
        <v>58</v>
      </c>
      <c r="C11" s="14">
        <f>BF11+AU11+AJ11+Y11+IF(N11&lt;&gt;"",N11,0)</f>
        <v>61</v>
      </c>
      <c r="D11" s="14">
        <f>BG11+AV11+AK11+Z11+IF(O11&lt;&gt;"",O11,0)</f>
        <v>0</v>
      </c>
      <c r="E11" s="14">
        <f>BH11+AW11+AL11+AA11+IF(P11&lt;&gt;"",P11,0)</f>
        <v>50</v>
      </c>
      <c r="F11" s="14">
        <f>BI11+AX11+AM11+AB11+IF(Q11&lt;&gt;"",Q11,0)</f>
        <v>21</v>
      </c>
      <c r="G11" s="14">
        <f>BJ11+AY11+AN11+AC11+IF(R11&lt;&gt;"",R11,0)</f>
        <v>45</v>
      </c>
      <c r="H11" s="14">
        <f>BK11+AZ11+AO11+AD11+IF(S11&lt;&gt;"",S11,0)</f>
        <v>104</v>
      </c>
      <c r="I11" s="14">
        <f>BL11+BA11+AP11+AE11+IF(T11&lt;&gt;"",T11,0)</f>
        <v>91</v>
      </c>
      <c r="J11" s="14">
        <f>BM11+BB11+AQ11+AF11+IF(U11&lt;&gt;"",U11,0)</f>
        <v>25</v>
      </c>
      <c r="L11" s="13" t="s">
        <v>181</v>
      </c>
      <c r="M11" s="14">
        <f>IF(VerenigingMax!E54&lt;&gt;"",VerenigingMax!E54,"")</f>
      </c>
      <c r="N11" s="14">
        <f>IF(VerenigingMax!F54&lt;&gt;"",VerenigingMax!F54,"")</f>
      </c>
      <c r="O11" s="14">
        <f>IF(VerenigingMax!G54&lt;&gt;"",VerenigingMax!G54,"")</f>
      </c>
      <c r="P11" s="14">
        <f>IF(VerenigingMax!H54&lt;&gt;"",VerenigingMax!H54,"")</f>
      </c>
      <c r="Q11" s="14">
        <f>IF(VerenigingMax!I54&lt;&gt;"",VerenigingMax!I54,"")</f>
      </c>
      <c r="R11" s="14">
        <f>IF(VerenigingMax!J54&lt;&gt;"",VerenigingMax!J54,"")</f>
      </c>
      <c r="S11" s="14">
        <f>IF(VerenigingMax!K54&lt;&gt;"",VerenigingMax!K54,"")</f>
      </c>
      <c r="T11" s="14">
        <f>IF(VerenigingMax!L54&lt;&gt;"",VerenigingMax!L54,"")</f>
      </c>
      <c r="U11" s="14">
        <f>IF(VerenigingMax!M54&lt;&gt;"",VerenigingMax!M54,"")</f>
      </c>
      <c r="W11" s="13" t="s">
        <v>181</v>
      </c>
      <c r="X11" s="14">
        <v>10</v>
      </c>
      <c r="Y11" s="14">
        <v>19</v>
      </c>
      <c r="Z11" s="14">
        <v>0</v>
      </c>
      <c r="AA11" s="14">
        <v>16</v>
      </c>
      <c r="AB11" s="14">
        <v>8</v>
      </c>
      <c r="AC11" s="14">
        <v>12</v>
      </c>
      <c r="AD11" s="14">
        <v>26</v>
      </c>
      <c r="AE11" s="14">
        <v>24</v>
      </c>
      <c r="AF11" s="14">
        <v>13</v>
      </c>
      <c r="AH11" s="13" t="s">
        <v>181</v>
      </c>
      <c r="AI11" s="14">
        <v>13</v>
      </c>
      <c r="AJ11" s="14">
        <v>18</v>
      </c>
      <c r="AK11" s="14">
        <v>0</v>
      </c>
      <c r="AL11" s="14">
        <v>14</v>
      </c>
      <c r="AM11" s="14">
        <v>0</v>
      </c>
      <c r="AN11" s="14">
        <v>9</v>
      </c>
      <c r="AO11" s="14">
        <v>26</v>
      </c>
      <c r="AP11" s="14">
        <v>20</v>
      </c>
      <c r="AQ11" s="14">
        <v>12</v>
      </c>
      <c r="AS11" s="13" t="s">
        <v>181</v>
      </c>
      <c r="AT11" s="14">
        <v>16</v>
      </c>
      <c r="AU11" s="14">
        <v>8</v>
      </c>
      <c r="AV11" s="14">
        <v>0</v>
      </c>
      <c r="AW11" s="14">
        <v>20</v>
      </c>
      <c r="AX11" s="14">
        <v>13</v>
      </c>
      <c r="AY11" s="14">
        <v>10</v>
      </c>
      <c r="AZ11" s="14">
        <v>26</v>
      </c>
      <c r="BA11" s="14">
        <v>23</v>
      </c>
      <c r="BB11" s="14">
        <v>0</v>
      </c>
      <c r="BD11" s="13" t="s">
        <v>181</v>
      </c>
      <c r="BE11" s="14">
        <v>19</v>
      </c>
      <c r="BF11" s="14">
        <v>16</v>
      </c>
      <c r="BG11" s="14">
        <v>0</v>
      </c>
      <c r="BH11" s="14">
        <v>0</v>
      </c>
      <c r="BI11" s="14">
        <v>0</v>
      </c>
      <c r="BJ11" s="14">
        <v>14</v>
      </c>
      <c r="BK11" s="14">
        <v>26</v>
      </c>
      <c r="BL11" s="14">
        <v>24</v>
      </c>
      <c r="BM11" s="14">
        <v>0</v>
      </c>
    </row>
    <row r="12" spans="1:65" ht="12.75">
      <c r="A12" s="13" t="s">
        <v>182</v>
      </c>
      <c r="B12" s="14">
        <f>BE12+AT12+AI12+X12+IF(M12&lt;&gt;"",M12,0)</f>
        <v>47</v>
      </c>
      <c r="C12" s="14">
        <f>BF12+AU12+AJ12+Y12+IF(N12&lt;&gt;"",N12,0)</f>
        <v>26</v>
      </c>
      <c r="D12" s="14">
        <f>BG12+AV12+AK12+Z12+IF(O12&lt;&gt;"",O12,0)</f>
        <v>0</v>
      </c>
      <c r="E12" s="14">
        <f>BH12+AW12+AL12+AA12+IF(P12&lt;&gt;"",P12,0)</f>
        <v>26</v>
      </c>
      <c r="F12" s="14">
        <f>BI12+AX12+AM12+AB12+IF(Q12&lt;&gt;"",Q12,0)</f>
        <v>9</v>
      </c>
      <c r="G12" s="14">
        <f>BJ12+AY12+AN12+AC12+IF(R12&lt;&gt;"",R12,0)</f>
        <v>17</v>
      </c>
      <c r="H12" s="14">
        <f>BK12+AZ12+AO12+AD12+IF(S12&lt;&gt;"",S12,0)</f>
        <v>92</v>
      </c>
      <c r="I12" s="14">
        <f>BL12+BA12+AP12+AE12+IF(T12&lt;&gt;"",T12,0)</f>
        <v>80</v>
      </c>
      <c r="J12" s="14">
        <f>BM12+BB12+AQ12+AF12+IF(U12&lt;&gt;"",U12,0)</f>
        <v>8</v>
      </c>
      <c r="L12" s="13" t="s">
        <v>182</v>
      </c>
      <c r="M12" s="14">
        <f>IF(VerenigingMax!E55&lt;&gt;"",VerenigingMax!E55,"")</f>
      </c>
      <c r="N12" s="14">
        <f>IF(VerenigingMax!F55&lt;&gt;"",VerenigingMax!F55,"")</f>
      </c>
      <c r="O12" s="14">
        <f>IF(VerenigingMax!G55&lt;&gt;"",VerenigingMax!G55,"")</f>
      </c>
      <c r="P12" s="14">
        <f>IF(VerenigingMax!H55&lt;&gt;"",VerenigingMax!H55,"")</f>
      </c>
      <c r="Q12" s="14">
        <f>IF(VerenigingMax!I55&lt;&gt;"",VerenigingMax!I55,"")</f>
      </c>
      <c r="R12" s="14">
        <f>IF(VerenigingMax!J55&lt;&gt;"",VerenigingMax!J55,"")</f>
      </c>
      <c r="S12" s="14">
        <f>IF(VerenigingMax!K55&lt;&gt;"",VerenigingMax!K55,"")</f>
      </c>
      <c r="T12" s="14">
        <f>IF(VerenigingMax!L55&lt;&gt;"",VerenigingMax!L55,"")</f>
      </c>
      <c r="U12" s="14">
        <f>IF(VerenigingMax!M55&lt;&gt;"",VerenigingMax!M55,"")</f>
      </c>
      <c r="W12" s="13" t="s">
        <v>182</v>
      </c>
      <c r="X12" s="14">
        <v>9</v>
      </c>
      <c r="Y12" s="14">
        <v>0</v>
      </c>
      <c r="Z12" s="14">
        <v>0</v>
      </c>
      <c r="AA12" s="14">
        <v>7</v>
      </c>
      <c r="AB12" s="14">
        <v>0</v>
      </c>
      <c r="AC12" s="14">
        <v>11</v>
      </c>
      <c r="AD12" s="14">
        <v>22</v>
      </c>
      <c r="AE12" s="14">
        <v>21</v>
      </c>
      <c r="AF12" s="14">
        <v>0</v>
      </c>
      <c r="AH12" s="13" t="s">
        <v>182</v>
      </c>
      <c r="AI12" s="14">
        <v>10</v>
      </c>
      <c r="AJ12" s="14">
        <v>11</v>
      </c>
      <c r="AK12" s="14">
        <v>0</v>
      </c>
      <c r="AL12" s="14">
        <v>7</v>
      </c>
      <c r="AM12" s="14">
        <v>0</v>
      </c>
      <c r="AN12" s="14">
        <v>6</v>
      </c>
      <c r="AO12" s="14">
        <v>24</v>
      </c>
      <c r="AP12" s="14">
        <v>17</v>
      </c>
      <c r="AQ12" s="14">
        <v>8</v>
      </c>
      <c r="AS12" s="13" t="s">
        <v>182</v>
      </c>
      <c r="AT12" s="14">
        <v>11</v>
      </c>
      <c r="AU12" s="14">
        <v>0</v>
      </c>
      <c r="AV12" s="14">
        <v>0</v>
      </c>
      <c r="AW12" s="14">
        <v>12</v>
      </c>
      <c r="AX12" s="14">
        <v>9</v>
      </c>
      <c r="AY12" s="14">
        <v>0</v>
      </c>
      <c r="AZ12" s="14">
        <v>24</v>
      </c>
      <c r="BA12" s="14">
        <v>21</v>
      </c>
      <c r="BB12" s="14">
        <v>0</v>
      </c>
      <c r="BD12" s="13" t="s">
        <v>182</v>
      </c>
      <c r="BE12" s="14">
        <v>17</v>
      </c>
      <c r="BF12" s="14">
        <v>15</v>
      </c>
      <c r="BG12" s="14">
        <v>0</v>
      </c>
      <c r="BH12" s="14">
        <v>0</v>
      </c>
      <c r="BI12" s="14">
        <v>0</v>
      </c>
      <c r="BJ12" s="14">
        <v>0</v>
      </c>
      <c r="BK12" s="14">
        <v>22</v>
      </c>
      <c r="BL12" s="14">
        <v>21</v>
      </c>
      <c r="BM12" s="14">
        <v>0</v>
      </c>
    </row>
    <row r="13" spans="1:65" ht="13.5" thickBot="1">
      <c r="A13" s="13"/>
      <c r="B13" s="16"/>
      <c r="C13" s="16"/>
      <c r="D13" s="16"/>
      <c r="E13" s="16"/>
      <c r="F13" s="16"/>
      <c r="G13" s="16"/>
      <c r="H13" s="16"/>
      <c r="I13" s="16"/>
      <c r="J13" s="16"/>
      <c r="L13" s="13"/>
      <c r="M13" s="16"/>
      <c r="N13" s="16"/>
      <c r="O13" s="16"/>
      <c r="P13" s="16"/>
      <c r="Q13" s="16"/>
      <c r="R13" s="16"/>
      <c r="S13" s="16"/>
      <c r="T13" s="16"/>
      <c r="U13" s="16"/>
      <c r="W13" s="13"/>
      <c r="X13" s="16"/>
      <c r="Y13" s="16"/>
      <c r="Z13" s="16"/>
      <c r="AA13" s="16"/>
      <c r="AB13" s="16"/>
      <c r="AC13" s="16"/>
      <c r="AD13" s="16"/>
      <c r="AE13" s="16"/>
      <c r="AF13" s="16"/>
      <c r="AH13" s="13"/>
      <c r="AI13" s="16"/>
      <c r="AJ13" s="16"/>
      <c r="AK13" s="16"/>
      <c r="AL13" s="16"/>
      <c r="AM13" s="16"/>
      <c r="AN13" s="16"/>
      <c r="AO13" s="16"/>
      <c r="AP13" s="16"/>
      <c r="AQ13" s="16"/>
      <c r="AS13" s="13"/>
      <c r="AT13" s="16"/>
      <c r="AU13" s="16"/>
      <c r="AV13" s="16"/>
      <c r="AW13" s="16"/>
      <c r="AX13" s="16"/>
      <c r="AY13" s="16"/>
      <c r="AZ13" s="16"/>
      <c r="BA13" s="16"/>
      <c r="BB13" s="16"/>
      <c r="BD13" s="13"/>
      <c r="BE13" s="16"/>
      <c r="BF13" s="16"/>
      <c r="BG13" s="16"/>
      <c r="BH13" s="16"/>
      <c r="BI13" s="16"/>
      <c r="BJ13" s="16"/>
      <c r="BK13" s="16"/>
      <c r="BL13" s="16"/>
      <c r="BM13" s="16"/>
    </row>
    <row r="14" spans="1:65" ht="12.75">
      <c r="A14" s="6" t="s">
        <v>183</v>
      </c>
      <c r="B14" s="17">
        <f>SUM(B6:B8)</f>
        <v>157</v>
      </c>
      <c r="C14" s="17">
        <f aca="true" t="shared" si="1" ref="C14:J14">SUM(C6:C8)</f>
        <v>73</v>
      </c>
      <c r="D14" s="17">
        <f t="shared" si="1"/>
        <v>0</v>
      </c>
      <c r="E14" s="17">
        <f t="shared" si="1"/>
        <v>160</v>
      </c>
      <c r="F14" s="17">
        <f t="shared" si="1"/>
        <v>147</v>
      </c>
      <c r="G14" s="17">
        <f t="shared" si="1"/>
        <v>148</v>
      </c>
      <c r="H14" s="17">
        <f t="shared" si="1"/>
        <v>286</v>
      </c>
      <c r="I14" s="17">
        <f t="shared" si="1"/>
        <v>251</v>
      </c>
      <c r="J14" s="18">
        <f t="shared" si="1"/>
        <v>25</v>
      </c>
      <c r="L14" s="6" t="s">
        <v>183</v>
      </c>
      <c r="M14" s="17">
        <f>SUM(M6:M8)</f>
        <v>0</v>
      </c>
      <c r="N14" s="17">
        <f aca="true" t="shared" si="2" ref="N14:U14">SUM(N6:N8)</f>
        <v>0</v>
      </c>
      <c r="O14" s="17">
        <f t="shared" si="2"/>
        <v>0</v>
      </c>
      <c r="P14" s="17">
        <f t="shared" si="2"/>
        <v>0</v>
      </c>
      <c r="Q14" s="17">
        <f t="shared" si="2"/>
        <v>0</v>
      </c>
      <c r="R14" s="17">
        <f t="shared" si="2"/>
        <v>0</v>
      </c>
      <c r="S14" s="17">
        <f t="shared" si="2"/>
        <v>0</v>
      </c>
      <c r="T14" s="17">
        <f t="shared" si="2"/>
        <v>0</v>
      </c>
      <c r="U14" s="18">
        <f t="shared" si="2"/>
        <v>0</v>
      </c>
      <c r="W14" s="6" t="s">
        <v>183</v>
      </c>
      <c r="X14" s="17">
        <f>SUM(X6:X8)</f>
        <v>54</v>
      </c>
      <c r="Y14" s="17">
        <f aca="true" t="shared" si="3" ref="Y14:AF14">SUM(Y6:Y8)</f>
        <v>0</v>
      </c>
      <c r="Z14" s="17">
        <f t="shared" si="3"/>
        <v>0</v>
      </c>
      <c r="AA14" s="17">
        <f t="shared" si="3"/>
        <v>56</v>
      </c>
      <c r="AB14" s="17">
        <f t="shared" si="3"/>
        <v>0</v>
      </c>
      <c r="AC14" s="17">
        <f t="shared" si="3"/>
        <v>52</v>
      </c>
      <c r="AD14" s="17">
        <f t="shared" si="3"/>
        <v>74</v>
      </c>
      <c r="AE14" s="17">
        <f t="shared" si="3"/>
        <v>64</v>
      </c>
      <c r="AF14" s="18">
        <f t="shared" si="3"/>
        <v>12</v>
      </c>
      <c r="AH14" s="6" t="s">
        <v>183</v>
      </c>
      <c r="AI14" s="17">
        <f>SUM(AI6:AI8)</f>
        <v>0</v>
      </c>
      <c r="AJ14" s="17">
        <f aca="true" t="shared" si="4" ref="AJ14:AQ14">SUM(AJ6:AJ8)</f>
        <v>12</v>
      </c>
      <c r="AK14" s="17">
        <f t="shared" si="4"/>
        <v>0</v>
      </c>
      <c r="AL14" s="17">
        <f t="shared" si="4"/>
        <v>46</v>
      </c>
      <c r="AM14" s="17">
        <f t="shared" si="4"/>
        <v>65</v>
      </c>
      <c r="AN14" s="17">
        <f t="shared" si="4"/>
        <v>42</v>
      </c>
      <c r="AO14" s="17">
        <f t="shared" si="4"/>
        <v>73</v>
      </c>
      <c r="AP14" s="17">
        <f t="shared" si="4"/>
        <v>61</v>
      </c>
      <c r="AQ14" s="18">
        <f t="shared" si="4"/>
        <v>13</v>
      </c>
      <c r="AS14" s="6" t="s">
        <v>183</v>
      </c>
      <c r="AT14" s="17">
        <f>SUM(AT6:AT8)</f>
        <v>38</v>
      </c>
      <c r="AU14" s="17">
        <f aca="true" t="shared" si="5" ref="AU14:BB14">SUM(AU6:AU8)</f>
        <v>15</v>
      </c>
      <c r="AV14" s="17">
        <f t="shared" si="5"/>
        <v>0</v>
      </c>
      <c r="AW14" s="17">
        <f t="shared" si="5"/>
        <v>45</v>
      </c>
      <c r="AX14" s="17">
        <f t="shared" si="5"/>
        <v>58</v>
      </c>
      <c r="AY14" s="17">
        <f t="shared" si="5"/>
        <v>38</v>
      </c>
      <c r="AZ14" s="17">
        <f t="shared" si="5"/>
        <v>61</v>
      </c>
      <c r="BA14" s="17">
        <f t="shared" si="5"/>
        <v>68</v>
      </c>
      <c r="BB14" s="18">
        <f t="shared" si="5"/>
        <v>0</v>
      </c>
      <c r="BD14" s="6" t="s">
        <v>183</v>
      </c>
      <c r="BE14" s="17">
        <f>SUM(BE6:BE8)</f>
        <v>65</v>
      </c>
      <c r="BF14" s="17">
        <f aca="true" t="shared" si="6" ref="BF14:BM14">SUM(BF6:BF8)</f>
        <v>46</v>
      </c>
      <c r="BG14" s="17">
        <f t="shared" si="6"/>
        <v>0</v>
      </c>
      <c r="BH14" s="17">
        <f t="shared" si="6"/>
        <v>13</v>
      </c>
      <c r="BI14" s="17">
        <f t="shared" si="6"/>
        <v>24</v>
      </c>
      <c r="BJ14" s="17">
        <f t="shared" si="6"/>
        <v>16</v>
      </c>
      <c r="BK14" s="17">
        <f t="shared" si="6"/>
        <v>78</v>
      </c>
      <c r="BL14" s="17">
        <f t="shared" si="6"/>
        <v>58</v>
      </c>
      <c r="BM14" s="18">
        <f t="shared" si="6"/>
        <v>0</v>
      </c>
    </row>
    <row r="15" spans="1:65" ht="12.75">
      <c r="A15" s="7" t="s">
        <v>184</v>
      </c>
      <c r="B15" s="14">
        <f>SUM(B10:B12)</f>
        <v>178</v>
      </c>
      <c r="C15" s="14">
        <f aca="true" t="shared" si="7" ref="C15:J15">SUM(C10:C12)</f>
        <v>173</v>
      </c>
      <c r="D15" s="14">
        <f t="shared" si="7"/>
        <v>0</v>
      </c>
      <c r="E15" s="14">
        <f t="shared" si="7"/>
        <v>139</v>
      </c>
      <c r="F15" s="14">
        <f t="shared" si="7"/>
        <v>89</v>
      </c>
      <c r="G15" s="14">
        <f t="shared" si="7"/>
        <v>129</v>
      </c>
      <c r="H15" s="14">
        <f t="shared" si="7"/>
        <v>304</v>
      </c>
      <c r="I15" s="14">
        <f t="shared" si="7"/>
        <v>268</v>
      </c>
      <c r="J15" s="19">
        <f t="shared" si="7"/>
        <v>77</v>
      </c>
      <c r="L15" s="7" t="s">
        <v>184</v>
      </c>
      <c r="M15" s="14">
        <f>SUM(M10:M12)</f>
        <v>0</v>
      </c>
      <c r="N15" s="14">
        <f aca="true" t="shared" si="8" ref="N15:U15">SUM(N10:N12)</f>
        <v>0</v>
      </c>
      <c r="O15" s="14">
        <f t="shared" si="8"/>
        <v>0</v>
      </c>
      <c r="P15" s="14">
        <f t="shared" si="8"/>
        <v>0</v>
      </c>
      <c r="Q15" s="14">
        <f t="shared" si="8"/>
        <v>0</v>
      </c>
      <c r="R15" s="14">
        <f t="shared" si="8"/>
        <v>0</v>
      </c>
      <c r="S15" s="14">
        <f t="shared" si="8"/>
        <v>0</v>
      </c>
      <c r="T15" s="14">
        <f t="shared" si="8"/>
        <v>0</v>
      </c>
      <c r="U15" s="19">
        <f t="shared" si="8"/>
        <v>0</v>
      </c>
      <c r="W15" s="7" t="s">
        <v>184</v>
      </c>
      <c r="X15" s="14">
        <f>SUM(X10:X12)</f>
        <v>36</v>
      </c>
      <c r="Y15" s="14">
        <f aca="true" t="shared" si="9" ref="Y15:AF15">SUM(Y10:Y12)</f>
        <v>42</v>
      </c>
      <c r="Z15" s="14">
        <f t="shared" si="9"/>
        <v>0</v>
      </c>
      <c r="AA15" s="14">
        <f t="shared" si="9"/>
        <v>43</v>
      </c>
      <c r="AB15" s="14">
        <f t="shared" si="9"/>
        <v>26</v>
      </c>
      <c r="AC15" s="14">
        <f t="shared" si="9"/>
        <v>37</v>
      </c>
      <c r="AD15" s="14">
        <f t="shared" si="9"/>
        <v>75</v>
      </c>
      <c r="AE15" s="14">
        <f t="shared" si="9"/>
        <v>70</v>
      </c>
      <c r="AF15" s="19">
        <f t="shared" si="9"/>
        <v>28</v>
      </c>
      <c r="AH15" s="7" t="s">
        <v>184</v>
      </c>
      <c r="AI15" s="14">
        <f>SUM(AI10:AI12)</f>
        <v>42</v>
      </c>
      <c r="AJ15" s="14">
        <f aca="true" t="shared" si="10" ref="AJ15:AQ15">SUM(AJ10:AJ12)</f>
        <v>54</v>
      </c>
      <c r="AK15" s="14">
        <f t="shared" si="10"/>
        <v>0</v>
      </c>
      <c r="AL15" s="14">
        <f t="shared" si="10"/>
        <v>42</v>
      </c>
      <c r="AM15" s="14">
        <f t="shared" si="10"/>
        <v>23</v>
      </c>
      <c r="AN15" s="14">
        <f t="shared" si="10"/>
        <v>31</v>
      </c>
      <c r="AO15" s="14">
        <f t="shared" si="10"/>
        <v>77</v>
      </c>
      <c r="AP15" s="14">
        <f t="shared" si="10"/>
        <v>59</v>
      </c>
      <c r="AQ15" s="19">
        <f t="shared" si="10"/>
        <v>35</v>
      </c>
      <c r="AS15" s="7" t="s">
        <v>184</v>
      </c>
      <c r="AT15" s="14">
        <f>SUM(AT10:AT12)</f>
        <v>44</v>
      </c>
      <c r="AU15" s="14">
        <f aca="true" t="shared" si="11" ref="AU15:BB15">SUM(AU10:AU12)</f>
        <v>23</v>
      </c>
      <c r="AV15" s="14">
        <f t="shared" si="11"/>
        <v>0</v>
      </c>
      <c r="AW15" s="14">
        <f t="shared" si="11"/>
        <v>54</v>
      </c>
      <c r="AX15" s="14">
        <f t="shared" si="11"/>
        <v>40</v>
      </c>
      <c r="AY15" s="14">
        <f t="shared" si="11"/>
        <v>29</v>
      </c>
      <c r="AZ15" s="14">
        <f t="shared" si="11"/>
        <v>77</v>
      </c>
      <c r="BA15" s="14">
        <f t="shared" si="11"/>
        <v>69</v>
      </c>
      <c r="BB15" s="19">
        <f t="shared" si="11"/>
        <v>14</v>
      </c>
      <c r="BD15" s="7" t="s">
        <v>184</v>
      </c>
      <c r="BE15" s="14">
        <f>SUM(BE10:BE12)</f>
        <v>56</v>
      </c>
      <c r="BF15" s="14">
        <f aca="true" t="shared" si="12" ref="BF15:BM15">SUM(BF10:BF12)</f>
        <v>54</v>
      </c>
      <c r="BG15" s="14">
        <f t="shared" si="12"/>
        <v>0</v>
      </c>
      <c r="BH15" s="14">
        <f t="shared" si="12"/>
        <v>0</v>
      </c>
      <c r="BI15" s="14">
        <f t="shared" si="12"/>
        <v>0</v>
      </c>
      <c r="BJ15" s="14">
        <f t="shared" si="12"/>
        <v>32</v>
      </c>
      <c r="BK15" s="14">
        <f t="shared" si="12"/>
        <v>75</v>
      </c>
      <c r="BL15" s="14">
        <f t="shared" si="12"/>
        <v>70</v>
      </c>
      <c r="BM15" s="19">
        <f t="shared" si="12"/>
        <v>0</v>
      </c>
    </row>
    <row r="16" spans="1:65" ht="12.75">
      <c r="A16" s="8" t="s">
        <v>185</v>
      </c>
      <c r="B16" s="9">
        <f>SUM(B14:B15)</f>
        <v>335</v>
      </c>
      <c r="C16" s="9">
        <f aca="true" t="shared" si="13" ref="C16:J16">SUM(C14:C15)</f>
        <v>246</v>
      </c>
      <c r="D16" s="9">
        <f t="shared" si="13"/>
        <v>0</v>
      </c>
      <c r="E16" s="9">
        <f t="shared" si="13"/>
        <v>299</v>
      </c>
      <c r="F16" s="9">
        <f t="shared" si="13"/>
        <v>236</v>
      </c>
      <c r="G16" s="9">
        <f t="shared" si="13"/>
        <v>277</v>
      </c>
      <c r="H16" s="9">
        <f t="shared" si="13"/>
        <v>590</v>
      </c>
      <c r="I16" s="9">
        <f t="shared" si="13"/>
        <v>519</v>
      </c>
      <c r="J16" s="10">
        <f t="shared" si="13"/>
        <v>102</v>
      </c>
      <c r="L16" s="8" t="s">
        <v>185</v>
      </c>
      <c r="M16" s="9">
        <f>SUM(M14:M15)</f>
        <v>0</v>
      </c>
      <c r="N16" s="9">
        <f aca="true" t="shared" si="14" ref="N16:U16">SUM(N14:N15)</f>
        <v>0</v>
      </c>
      <c r="O16" s="9">
        <f t="shared" si="14"/>
        <v>0</v>
      </c>
      <c r="P16" s="9">
        <f t="shared" si="14"/>
        <v>0</v>
      </c>
      <c r="Q16" s="9">
        <f t="shared" si="14"/>
        <v>0</v>
      </c>
      <c r="R16" s="9">
        <f t="shared" si="14"/>
        <v>0</v>
      </c>
      <c r="S16" s="9">
        <f t="shared" si="14"/>
        <v>0</v>
      </c>
      <c r="T16" s="9">
        <f t="shared" si="14"/>
        <v>0</v>
      </c>
      <c r="U16" s="10">
        <f t="shared" si="14"/>
        <v>0</v>
      </c>
      <c r="W16" s="8" t="s">
        <v>185</v>
      </c>
      <c r="X16" s="9">
        <f>SUM(X14:X15)</f>
        <v>90</v>
      </c>
      <c r="Y16" s="9">
        <f aca="true" t="shared" si="15" ref="Y16:AF16">SUM(Y14:Y15)</f>
        <v>42</v>
      </c>
      <c r="Z16" s="9">
        <f t="shared" si="15"/>
        <v>0</v>
      </c>
      <c r="AA16" s="9">
        <f t="shared" si="15"/>
        <v>99</v>
      </c>
      <c r="AB16" s="9">
        <f t="shared" si="15"/>
        <v>26</v>
      </c>
      <c r="AC16" s="9">
        <f t="shared" si="15"/>
        <v>89</v>
      </c>
      <c r="AD16" s="9">
        <f t="shared" si="15"/>
        <v>149</v>
      </c>
      <c r="AE16" s="9">
        <f t="shared" si="15"/>
        <v>134</v>
      </c>
      <c r="AF16" s="10">
        <f t="shared" si="15"/>
        <v>40</v>
      </c>
      <c r="AH16" s="8" t="s">
        <v>185</v>
      </c>
      <c r="AI16" s="9">
        <f>SUM(AI14:AI15)</f>
        <v>42</v>
      </c>
      <c r="AJ16" s="9">
        <f aca="true" t="shared" si="16" ref="AJ16:AQ16">SUM(AJ14:AJ15)</f>
        <v>66</v>
      </c>
      <c r="AK16" s="9">
        <f t="shared" si="16"/>
        <v>0</v>
      </c>
      <c r="AL16" s="9">
        <f t="shared" si="16"/>
        <v>88</v>
      </c>
      <c r="AM16" s="9">
        <f t="shared" si="16"/>
        <v>88</v>
      </c>
      <c r="AN16" s="9">
        <f t="shared" si="16"/>
        <v>73</v>
      </c>
      <c r="AO16" s="9">
        <f t="shared" si="16"/>
        <v>150</v>
      </c>
      <c r="AP16" s="9">
        <f t="shared" si="16"/>
        <v>120</v>
      </c>
      <c r="AQ16" s="10">
        <f t="shared" si="16"/>
        <v>48</v>
      </c>
      <c r="AS16" s="8" t="s">
        <v>185</v>
      </c>
      <c r="AT16" s="9">
        <f>SUM(AT14:AT15)</f>
        <v>82</v>
      </c>
      <c r="AU16" s="9">
        <f aca="true" t="shared" si="17" ref="AU16:BB16">SUM(AU14:AU15)</f>
        <v>38</v>
      </c>
      <c r="AV16" s="9">
        <f t="shared" si="17"/>
        <v>0</v>
      </c>
      <c r="AW16" s="9">
        <f t="shared" si="17"/>
        <v>99</v>
      </c>
      <c r="AX16" s="9">
        <f t="shared" si="17"/>
        <v>98</v>
      </c>
      <c r="AY16" s="9">
        <f t="shared" si="17"/>
        <v>67</v>
      </c>
      <c r="AZ16" s="9">
        <f t="shared" si="17"/>
        <v>138</v>
      </c>
      <c r="BA16" s="9">
        <f t="shared" si="17"/>
        <v>137</v>
      </c>
      <c r="BB16" s="10">
        <f t="shared" si="17"/>
        <v>14</v>
      </c>
      <c r="BD16" s="8" t="s">
        <v>185</v>
      </c>
      <c r="BE16" s="9">
        <f>SUM(BE14:BE15)</f>
        <v>121</v>
      </c>
      <c r="BF16" s="9">
        <f aca="true" t="shared" si="18" ref="BF16:BM16">SUM(BF14:BF15)</f>
        <v>100</v>
      </c>
      <c r="BG16" s="9">
        <f t="shared" si="18"/>
        <v>0</v>
      </c>
      <c r="BH16" s="9">
        <f t="shared" si="18"/>
        <v>13</v>
      </c>
      <c r="BI16" s="9">
        <f t="shared" si="18"/>
        <v>24</v>
      </c>
      <c r="BJ16" s="9">
        <f t="shared" si="18"/>
        <v>48</v>
      </c>
      <c r="BK16" s="9">
        <f t="shared" si="18"/>
        <v>153</v>
      </c>
      <c r="BL16" s="9">
        <f t="shared" si="18"/>
        <v>128</v>
      </c>
      <c r="BM16" s="10">
        <f t="shared" si="18"/>
        <v>0</v>
      </c>
    </row>
    <row r="17" spans="1:65" ht="13.5" thickBot="1">
      <c r="A17" s="20" t="s">
        <v>166</v>
      </c>
      <c r="B17" s="21">
        <f>RANK(B16,$B16:$J16)</f>
        <v>3</v>
      </c>
      <c r="C17" s="21">
        <f>RANK(C16,$B16:$J16)</f>
        <v>6</v>
      </c>
      <c r="D17" s="21">
        <f aca="true" t="shared" si="19" ref="D17:J17">RANK(D16,$B16:$J16)</f>
        <v>9</v>
      </c>
      <c r="E17" s="21">
        <f t="shared" si="19"/>
        <v>4</v>
      </c>
      <c r="F17" s="21">
        <f t="shared" si="19"/>
        <v>7</v>
      </c>
      <c r="G17" s="21">
        <f t="shared" si="19"/>
        <v>5</v>
      </c>
      <c r="H17" s="21">
        <f t="shared" si="19"/>
        <v>1</v>
      </c>
      <c r="I17" s="21">
        <f t="shared" si="19"/>
        <v>2</v>
      </c>
      <c r="J17" s="22">
        <f t="shared" si="19"/>
        <v>8</v>
      </c>
      <c r="L17" s="20" t="s">
        <v>166</v>
      </c>
      <c r="M17" s="21">
        <f>RANK(M16,M16:U16)</f>
        <v>1</v>
      </c>
      <c r="N17" s="21">
        <f>RANK(N16,M16:U16)</f>
        <v>1</v>
      </c>
      <c r="O17" s="21">
        <f>RANK(O16,M16:U16)</f>
        <v>1</v>
      </c>
      <c r="P17" s="21">
        <f>RANK(P16,M16:U16)</f>
        <v>1</v>
      </c>
      <c r="Q17" s="21">
        <f>RANK(Q16,M16:U16)</f>
        <v>1</v>
      </c>
      <c r="R17" s="21">
        <f>RANK(R16,M16:U16)</f>
        <v>1</v>
      </c>
      <c r="S17" s="21">
        <f>RANK(S16,M16:U16)</f>
        <v>1</v>
      </c>
      <c r="T17" s="21">
        <f>RANK(T16,M16:U16)</f>
        <v>1</v>
      </c>
      <c r="U17" s="21">
        <f>RANK(U16,M16:U16)</f>
        <v>1</v>
      </c>
      <c r="W17" s="20" t="s">
        <v>166</v>
      </c>
      <c r="X17" s="21">
        <f>RANK(X16,X16:AF16)</f>
        <v>4</v>
      </c>
      <c r="Y17" s="21">
        <f>RANK(Y16,X16:AF16)</f>
        <v>6</v>
      </c>
      <c r="Z17" s="21">
        <f>RANK(Z16,X16:AF16)</f>
        <v>9</v>
      </c>
      <c r="AA17" s="21">
        <f>RANK(AA16,X16:AF16)</f>
        <v>3</v>
      </c>
      <c r="AB17" s="21">
        <f>RANK(AB16,X16:AF16)</f>
        <v>8</v>
      </c>
      <c r="AC17" s="21">
        <f>RANK(AC16,X16:AF16)</f>
        <v>5</v>
      </c>
      <c r="AD17" s="21">
        <f>RANK(AD16,X16:AF16)</f>
        <v>1</v>
      </c>
      <c r="AE17" s="21">
        <f>RANK(AE16,X16:AF16)</f>
        <v>2</v>
      </c>
      <c r="AF17" s="21">
        <f>RANK(AF16,X16:AF16)</f>
        <v>7</v>
      </c>
      <c r="AH17" s="20" t="s">
        <v>166</v>
      </c>
      <c r="AI17" s="21">
        <f>RANK(AI16,AI16:AQ16)</f>
        <v>8</v>
      </c>
      <c r="AJ17" s="21">
        <f>RANK(AJ16,AI16:AQ16)</f>
        <v>6</v>
      </c>
      <c r="AK17" s="21">
        <f>RANK(AK16,AI16:AQ16)</f>
        <v>9</v>
      </c>
      <c r="AL17" s="21">
        <f>RANK(AL16,AI16:AQ16)</f>
        <v>3</v>
      </c>
      <c r="AM17" s="21">
        <f>RANK(AM16,AI16:AQ16)</f>
        <v>3</v>
      </c>
      <c r="AN17" s="21">
        <f>RANK(AN16,AI16:AQ16)</f>
        <v>5</v>
      </c>
      <c r="AO17" s="21">
        <f>RANK(AO16,AI16:AQ16)</f>
        <v>1</v>
      </c>
      <c r="AP17" s="21">
        <f>RANK(AP16,AI16:AQ16)</f>
        <v>2</v>
      </c>
      <c r="AQ17" s="21">
        <f>RANK(AQ16,AI16:AQ16)</f>
        <v>7</v>
      </c>
      <c r="AS17" s="20" t="s">
        <v>166</v>
      </c>
      <c r="AT17" s="21">
        <f>RANK(AT16,AT16:BB16)</f>
        <v>5</v>
      </c>
      <c r="AU17" s="21">
        <f>RANK(AU16,AT16:BB16)</f>
        <v>7</v>
      </c>
      <c r="AV17" s="21">
        <f>RANK(AV16,AT16:BB16)</f>
        <v>9</v>
      </c>
      <c r="AW17" s="21">
        <f>RANK(AW16,AT16:BB16)</f>
        <v>3</v>
      </c>
      <c r="AX17" s="21">
        <f>RANK(AX16,AT16:BB16)</f>
        <v>4</v>
      </c>
      <c r="AY17" s="21">
        <f>RANK(AY16,AT16:BB16)</f>
        <v>6</v>
      </c>
      <c r="AZ17" s="21">
        <f>RANK(AZ16,AT16:BB16)</f>
        <v>1</v>
      </c>
      <c r="BA17" s="21">
        <f>RANK(BA16,AT16:BB16)</f>
        <v>2</v>
      </c>
      <c r="BB17" s="21">
        <f>RANK(BB16,AT16:BB16)</f>
        <v>8</v>
      </c>
      <c r="BD17" s="20" t="s">
        <v>166</v>
      </c>
      <c r="BE17" s="21">
        <f>RANK(BE16,BE16:BM16)</f>
        <v>3</v>
      </c>
      <c r="BF17" s="21">
        <f>RANK(BF16,BE16:BM16)</f>
        <v>4</v>
      </c>
      <c r="BG17" s="21">
        <f>RANK(BG16,BE16:BM16)</f>
        <v>8</v>
      </c>
      <c r="BH17" s="21">
        <f>RANK(BH16,BE16:BM16)</f>
        <v>7</v>
      </c>
      <c r="BI17" s="21">
        <f>RANK(BI16,BE16:BM16)</f>
        <v>6</v>
      </c>
      <c r="BJ17" s="21">
        <f>RANK(BJ16,BE16:BM16)</f>
        <v>5</v>
      </c>
      <c r="BK17" s="21">
        <f>RANK(BK16,BE16:BM16)</f>
        <v>1</v>
      </c>
      <c r="BL17" s="21">
        <f>RANK(BL16,BE16:BM16)</f>
        <v>2</v>
      </c>
      <c r="BM17" s="21">
        <f>RANK(BM16,BE16:BM16)</f>
        <v>8</v>
      </c>
    </row>
    <row r="18" spans="2:65" ht="12.75">
      <c r="B18" s="23"/>
      <c r="C18" s="23"/>
      <c r="D18" s="23"/>
      <c r="E18" s="23"/>
      <c r="F18" s="23"/>
      <c r="G18" s="23"/>
      <c r="H18" s="23"/>
      <c r="I18" s="23"/>
      <c r="J18" s="23"/>
      <c r="M18" s="23"/>
      <c r="N18" s="23"/>
      <c r="O18" s="23"/>
      <c r="P18" s="23"/>
      <c r="Q18" s="23"/>
      <c r="R18" s="23"/>
      <c r="S18" s="23"/>
      <c r="T18" s="23"/>
      <c r="U18" s="23"/>
      <c r="X18" s="23"/>
      <c r="Y18" s="23"/>
      <c r="Z18" s="23"/>
      <c r="AA18" s="23"/>
      <c r="AB18" s="23"/>
      <c r="AC18" s="23"/>
      <c r="AD18" s="23"/>
      <c r="AE18" s="23"/>
      <c r="AF18" s="23"/>
      <c r="AI18" s="23"/>
      <c r="AJ18" s="23"/>
      <c r="AK18" s="23"/>
      <c r="AL18" s="23"/>
      <c r="AM18" s="23"/>
      <c r="AN18" s="23"/>
      <c r="AO18" s="23"/>
      <c r="AP18" s="23"/>
      <c r="AQ18" s="23"/>
      <c r="AT18" s="23"/>
      <c r="AU18" s="23"/>
      <c r="AV18" s="23"/>
      <c r="AW18" s="23"/>
      <c r="AX18" s="23"/>
      <c r="AY18" s="23"/>
      <c r="AZ18" s="23"/>
      <c r="BA18" s="23"/>
      <c r="BB18" s="23"/>
      <c r="BE18" s="23"/>
      <c r="BF18" s="23"/>
      <c r="BG18" s="23"/>
      <c r="BH18" s="23"/>
      <c r="BI18" s="23"/>
      <c r="BJ18" s="23"/>
      <c r="BK18" s="23"/>
      <c r="BL18" s="23"/>
      <c r="BM18" s="23"/>
    </row>
    <row r="19" spans="1:65" ht="15.75">
      <c r="A19" s="25" t="s">
        <v>239</v>
      </c>
      <c r="B19" s="24"/>
      <c r="C19" s="24"/>
      <c r="D19" s="24"/>
      <c r="E19" s="24"/>
      <c r="F19" s="24"/>
      <c r="G19" s="24"/>
      <c r="H19" s="24"/>
      <c r="I19" s="24"/>
      <c r="J19" s="24"/>
      <c r="L19" s="25" t="s">
        <v>268</v>
      </c>
      <c r="M19" s="24"/>
      <c r="N19" s="24"/>
      <c r="O19" s="24"/>
      <c r="P19" s="24"/>
      <c r="Q19" s="24"/>
      <c r="R19" s="24"/>
      <c r="S19" s="24"/>
      <c r="T19" s="24"/>
      <c r="U19" s="24"/>
      <c r="W19" s="25" t="s">
        <v>269</v>
      </c>
      <c r="X19" s="24"/>
      <c r="Y19" s="24"/>
      <c r="Z19" s="24"/>
      <c r="AA19" s="24"/>
      <c r="AB19" s="24"/>
      <c r="AC19" s="24"/>
      <c r="AD19" s="24"/>
      <c r="AE19" s="24"/>
      <c r="AF19" s="24"/>
      <c r="AH19" s="25" t="s">
        <v>252</v>
      </c>
      <c r="AI19" s="24"/>
      <c r="AJ19" s="24"/>
      <c r="AK19" s="24"/>
      <c r="AL19" s="24"/>
      <c r="AM19" s="24"/>
      <c r="AN19" s="24"/>
      <c r="AO19" s="24"/>
      <c r="AP19" s="24"/>
      <c r="AQ19" s="24"/>
      <c r="AS19" s="25" t="s">
        <v>245</v>
      </c>
      <c r="AT19" s="24"/>
      <c r="AU19" s="24"/>
      <c r="AV19" s="24"/>
      <c r="AW19" s="24"/>
      <c r="AX19" s="24"/>
      <c r="AY19" s="24"/>
      <c r="AZ19" s="24"/>
      <c r="BA19" s="24"/>
      <c r="BB19" s="24"/>
      <c r="BD19" s="25" t="s">
        <v>238</v>
      </c>
      <c r="BE19" s="24"/>
      <c r="BF19" s="24"/>
      <c r="BG19" s="24"/>
      <c r="BH19" s="24"/>
      <c r="BI19" s="24"/>
      <c r="BJ19" s="24"/>
      <c r="BK19" s="24"/>
      <c r="BL19" s="24"/>
      <c r="BM19" s="24"/>
    </row>
    <row r="20" spans="1:65" ht="12.75">
      <c r="A20" s="5"/>
      <c r="B20" s="24"/>
      <c r="C20" s="24"/>
      <c r="D20" s="24"/>
      <c r="E20" s="24"/>
      <c r="F20" s="24"/>
      <c r="G20" s="24"/>
      <c r="H20" s="24"/>
      <c r="I20" s="24"/>
      <c r="J20" s="24"/>
      <c r="L20" s="5"/>
      <c r="M20" s="24"/>
      <c r="N20" s="24"/>
      <c r="O20" s="24"/>
      <c r="P20" s="24"/>
      <c r="Q20" s="24"/>
      <c r="R20" s="24"/>
      <c r="S20" s="24"/>
      <c r="T20" s="24"/>
      <c r="U20" s="24"/>
      <c r="W20" s="5"/>
      <c r="X20" s="24"/>
      <c r="Y20" s="24"/>
      <c r="Z20" s="24"/>
      <c r="AA20" s="24"/>
      <c r="AB20" s="24"/>
      <c r="AC20" s="24"/>
      <c r="AD20" s="24"/>
      <c r="AE20" s="24"/>
      <c r="AF20" s="24"/>
      <c r="AH20" s="5"/>
      <c r="AI20" s="24"/>
      <c r="AJ20" s="24"/>
      <c r="AK20" s="24"/>
      <c r="AL20" s="24"/>
      <c r="AM20" s="24"/>
      <c r="AN20" s="24"/>
      <c r="AO20" s="24"/>
      <c r="AP20" s="24"/>
      <c r="AQ20" s="24"/>
      <c r="AS20" s="5"/>
      <c r="AT20" s="24"/>
      <c r="AU20" s="24"/>
      <c r="AV20" s="24"/>
      <c r="AW20" s="24"/>
      <c r="AX20" s="24"/>
      <c r="AY20" s="24"/>
      <c r="AZ20" s="24"/>
      <c r="BA20" s="24"/>
      <c r="BB20" s="24"/>
      <c r="BD20" s="5"/>
      <c r="BE20" s="24"/>
      <c r="BF20" s="24"/>
      <c r="BG20" s="24"/>
      <c r="BH20" s="24"/>
      <c r="BI20" s="24"/>
      <c r="BJ20" s="24"/>
      <c r="BK20" s="24"/>
      <c r="BL20" s="24"/>
      <c r="BM20" s="24"/>
    </row>
    <row r="21" spans="1:65" ht="12.75">
      <c r="A21" s="13"/>
      <c r="B21" s="14" t="s">
        <v>2</v>
      </c>
      <c r="C21" s="14" t="s">
        <v>17</v>
      </c>
      <c r="D21" s="14" t="s">
        <v>196</v>
      </c>
      <c r="E21" s="14" t="s">
        <v>19</v>
      </c>
      <c r="F21" s="14" t="s">
        <v>29</v>
      </c>
      <c r="G21" s="14" t="s">
        <v>39</v>
      </c>
      <c r="H21" s="14" t="s">
        <v>5</v>
      </c>
      <c r="I21" s="14" t="s">
        <v>7</v>
      </c>
      <c r="J21" s="14" t="s">
        <v>146</v>
      </c>
      <c r="L21" s="48"/>
      <c r="M21" s="14" t="s">
        <v>2</v>
      </c>
      <c r="N21" s="14" t="s">
        <v>17</v>
      </c>
      <c r="O21" s="14" t="s">
        <v>196</v>
      </c>
      <c r="P21" s="14" t="s">
        <v>19</v>
      </c>
      <c r="Q21" s="14" t="s">
        <v>29</v>
      </c>
      <c r="R21" s="14" t="s">
        <v>39</v>
      </c>
      <c r="S21" s="14" t="s">
        <v>5</v>
      </c>
      <c r="T21" s="14" t="s">
        <v>7</v>
      </c>
      <c r="U21" s="14" t="s">
        <v>146</v>
      </c>
      <c r="W21" s="13"/>
      <c r="X21" s="14" t="s">
        <v>2</v>
      </c>
      <c r="Y21" s="14" t="s">
        <v>17</v>
      </c>
      <c r="Z21" s="14" t="s">
        <v>196</v>
      </c>
      <c r="AA21" s="14" t="s">
        <v>19</v>
      </c>
      <c r="AB21" s="14" t="s">
        <v>29</v>
      </c>
      <c r="AC21" s="14" t="s">
        <v>39</v>
      </c>
      <c r="AD21" s="14" t="s">
        <v>5</v>
      </c>
      <c r="AE21" s="14" t="s">
        <v>7</v>
      </c>
      <c r="AF21" s="14" t="s">
        <v>146</v>
      </c>
      <c r="AH21" s="13"/>
      <c r="AI21" s="14" t="s">
        <v>2</v>
      </c>
      <c r="AJ21" s="14" t="s">
        <v>17</v>
      </c>
      <c r="AK21" s="14" t="s">
        <v>196</v>
      </c>
      <c r="AL21" s="14" t="s">
        <v>19</v>
      </c>
      <c r="AM21" s="14" t="s">
        <v>29</v>
      </c>
      <c r="AN21" s="14" t="s">
        <v>39</v>
      </c>
      <c r="AO21" s="14" t="s">
        <v>5</v>
      </c>
      <c r="AP21" s="14" t="s">
        <v>7</v>
      </c>
      <c r="AQ21" s="14" t="s">
        <v>146</v>
      </c>
      <c r="AS21" s="13"/>
      <c r="AT21" s="14" t="s">
        <v>2</v>
      </c>
      <c r="AU21" s="14" t="s">
        <v>17</v>
      </c>
      <c r="AV21" s="14" t="s">
        <v>196</v>
      </c>
      <c r="AW21" s="14" t="s">
        <v>19</v>
      </c>
      <c r="AX21" s="14" t="s">
        <v>29</v>
      </c>
      <c r="AY21" s="14" t="s">
        <v>39</v>
      </c>
      <c r="AZ21" s="14" t="s">
        <v>5</v>
      </c>
      <c r="BA21" s="14" t="s">
        <v>7</v>
      </c>
      <c r="BB21" s="14" t="s">
        <v>146</v>
      </c>
      <c r="BD21" s="13"/>
      <c r="BE21" s="14" t="s">
        <v>2</v>
      </c>
      <c r="BF21" s="14" t="s">
        <v>17</v>
      </c>
      <c r="BG21" s="14" t="s">
        <v>196</v>
      </c>
      <c r="BH21" s="14" t="s">
        <v>19</v>
      </c>
      <c r="BI21" s="14" t="s">
        <v>29</v>
      </c>
      <c r="BJ21" s="14" t="s">
        <v>39</v>
      </c>
      <c r="BK21" s="14" t="s">
        <v>5</v>
      </c>
      <c r="BL21" s="14" t="s">
        <v>7</v>
      </c>
      <c r="BM21" s="14" t="s">
        <v>146</v>
      </c>
    </row>
    <row r="22" spans="1:65" ht="12.75">
      <c r="A22" s="13" t="s">
        <v>177</v>
      </c>
      <c r="B22" s="14">
        <f>BE22+AT22+AI22+X22+IF(M22&lt;&gt;"",M22,0)</f>
        <v>23</v>
      </c>
      <c r="C22" s="14">
        <f>BF22+AU22+AJ22+Y22+IF(N22&lt;&gt;"",N22,0)</f>
        <v>104</v>
      </c>
      <c r="D22" s="14">
        <f>BG22+AV22+AK22+Z22+IF(O22&lt;&gt;"",O22,0)</f>
        <v>0</v>
      </c>
      <c r="E22" s="14">
        <f>BH22+AW22+AL22+AA22+IF(P22&lt;&gt;"",P22,0)</f>
        <v>98</v>
      </c>
      <c r="F22" s="14">
        <f>BI22+AX22+AM22+AB22+IF(Q22&lt;&gt;"",Q22,0)</f>
        <v>82</v>
      </c>
      <c r="G22" s="14">
        <f>BJ22+AY22+AN22+AC22+IF(R22&lt;&gt;"",R22,0)</f>
        <v>57</v>
      </c>
      <c r="H22" s="14">
        <f>BK22+AZ22+AO22+AD22+IF(S22&lt;&gt;"",S22,0)</f>
        <v>105</v>
      </c>
      <c r="I22" s="14">
        <f>BL22+BA22+AP22+AE22+IF(T22&lt;&gt;"",T22,0)</f>
        <v>99</v>
      </c>
      <c r="J22" s="14">
        <f>BM22+BB22+AQ22+AF22+IF(U22&lt;&gt;"",U22,0)</f>
        <v>0</v>
      </c>
      <c r="L22" s="13" t="s">
        <v>177</v>
      </c>
      <c r="M22" s="14">
        <f>IF(VerenigingMax!E44&lt;&gt;"",VerenigingMax!E44,"")</f>
      </c>
      <c r="N22" s="14">
        <f>IF(VerenigingMax!F44&lt;&gt;"",VerenigingMax!F44,"")</f>
      </c>
      <c r="O22" s="14">
        <f>IF(VerenigingMax!G44&lt;&gt;"",VerenigingMax!G44,"")</f>
      </c>
      <c r="P22" s="14">
        <f>IF(VerenigingMax!H44&lt;&gt;"",VerenigingMax!H44,"")</f>
      </c>
      <c r="Q22" s="14">
        <f>IF(VerenigingMax!I44&lt;&gt;"",VerenigingMax!I44,"")</f>
      </c>
      <c r="R22" s="14">
        <f>IF(VerenigingMax!J44&lt;&gt;"",VerenigingMax!J44,"")</f>
      </c>
      <c r="S22" s="14">
        <f>IF(VerenigingMax!K44&lt;&gt;"",VerenigingMax!K44,"")</f>
      </c>
      <c r="T22" s="14">
        <f>IF(VerenigingMax!L44&lt;&gt;"",VerenigingMax!L44,"")</f>
      </c>
      <c r="U22" s="14">
        <f>IF(VerenigingMax!M44&lt;&gt;"",VerenigingMax!M44,"")</f>
      </c>
      <c r="W22" s="13" t="s">
        <v>177</v>
      </c>
      <c r="X22" s="14">
        <v>0</v>
      </c>
      <c r="Y22" s="14">
        <v>25</v>
      </c>
      <c r="Z22" s="14">
        <v>0</v>
      </c>
      <c r="AA22" s="14">
        <v>26</v>
      </c>
      <c r="AB22" s="14">
        <v>20</v>
      </c>
      <c r="AC22" s="14">
        <v>16</v>
      </c>
      <c r="AD22" s="14">
        <v>27</v>
      </c>
      <c r="AE22" s="14">
        <v>24</v>
      </c>
      <c r="AF22" s="14">
        <v>0</v>
      </c>
      <c r="AH22" s="13" t="s">
        <v>177</v>
      </c>
      <c r="AI22" s="14">
        <v>0</v>
      </c>
      <c r="AJ22" s="14">
        <v>27</v>
      </c>
      <c r="AK22" s="14">
        <v>0</v>
      </c>
      <c r="AL22" s="14">
        <v>25</v>
      </c>
      <c r="AM22" s="14">
        <v>21</v>
      </c>
      <c r="AN22" s="14">
        <v>14</v>
      </c>
      <c r="AO22" s="14">
        <v>24</v>
      </c>
      <c r="AP22" s="14">
        <v>26</v>
      </c>
      <c r="AQ22" s="14">
        <v>0</v>
      </c>
      <c r="AS22" s="13" t="s">
        <v>177</v>
      </c>
      <c r="AT22" s="14">
        <v>0</v>
      </c>
      <c r="AU22" s="14">
        <v>26</v>
      </c>
      <c r="AV22" s="14">
        <v>0</v>
      </c>
      <c r="AW22" s="14">
        <v>25</v>
      </c>
      <c r="AX22" s="14">
        <v>22</v>
      </c>
      <c r="AY22" s="14">
        <v>17</v>
      </c>
      <c r="AZ22" s="14">
        <v>27</v>
      </c>
      <c r="BA22" s="14">
        <v>24</v>
      </c>
      <c r="BB22" s="14">
        <v>0</v>
      </c>
      <c r="BD22" s="13" t="s">
        <v>177</v>
      </c>
      <c r="BE22" s="14">
        <v>23</v>
      </c>
      <c r="BF22" s="14">
        <v>26</v>
      </c>
      <c r="BG22" s="14">
        <v>0</v>
      </c>
      <c r="BH22" s="14">
        <v>22</v>
      </c>
      <c r="BI22" s="14">
        <v>19</v>
      </c>
      <c r="BJ22" s="14">
        <v>10</v>
      </c>
      <c r="BK22" s="14">
        <v>27</v>
      </c>
      <c r="BL22" s="14">
        <v>25</v>
      </c>
      <c r="BM22" s="14">
        <v>0</v>
      </c>
    </row>
    <row r="23" spans="1:65" ht="12.75">
      <c r="A23" s="13" t="s">
        <v>178</v>
      </c>
      <c r="B23" s="14">
        <f>BE23+AT23+AI23+X23+IF(M23&lt;&gt;"",M23,0)</f>
        <v>17</v>
      </c>
      <c r="C23" s="14">
        <f>BF23+AU23+AJ23+Y23+IF(N23&lt;&gt;"",N23,0)</f>
        <v>37</v>
      </c>
      <c r="D23" s="14">
        <f>BG23+AV23+AK23+Z23+IF(O23&lt;&gt;"",O23,0)</f>
        <v>0</v>
      </c>
      <c r="E23" s="14">
        <f>BH23+AW23+AL23+AA23+IF(P23&lt;&gt;"",P23,0)</f>
        <v>72</v>
      </c>
      <c r="F23" s="14">
        <f>BI23+AX23+AM23+AB23+IF(Q23&lt;&gt;"",Q23,0)</f>
        <v>71</v>
      </c>
      <c r="G23" s="14">
        <f>BJ23+AY23+AN23+AC23+IF(R23&lt;&gt;"",R23,0)</f>
        <v>44</v>
      </c>
      <c r="H23" s="14">
        <f>BK23+AZ23+AO23+AD23+IF(S23&lt;&gt;"",S23,0)</f>
        <v>82</v>
      </c>
      <c r="I23" s="14">
        <f>BL23+BA23+AP23+AE23+IF(T23&lt;&gt;"",T23,0)</f>
        <v>87</v>
      </c>
      <c r="J23" s="14">
        <f>BM23+BB23+AQ23+AF23+IF(U23&lt;&gt;"",U23,0)</f>
        <v>0</v>
      </c>
      <c r="L23" s="13" t="s">
        <v>178</v>
      </c>
      <c r="M23" s="14">
        <f>IF(VerenigingMax!E45&lt;&gt;"",VerenigingMax!E45,"")</f>
      </c>
      <c r="N23" s="14">
        <f>IF(VerenigingMax!F45&lt;&gt;"",VerenigingMax!F45,"")</f>
      </c>
      <c r="O23" s="14">
        <f>IF(VerenigingMax!G45&lt;&gt;"",VerenigingMax!G45,"")</f>
      </c>
      <c r="P23" s="14">
        <f>IF(VerenigingMax!H45&lt;&gt;"",VerenigingMax!H45,"")</f>
      </c>
      <c r="Q23" s="14">
        <f>IF(VerenigingMax!I45&lt;&gt;"",VerenigingMax!I45,"")</f>
      </c>
      <c r="R23" s="14">
        <f>IF(VerenigingMax!J45&lt;&gt;"",VerenigingMax!J45,"")</f>
      </c>
      <c r="S23" s="14">
        <f>IF(VerenigingMax!K45&lt;&gt;"",VerenigingMax!K45,"")</f>
      </c>
      <c r="T23" s="14">
        <f>IF(VerenigingMax!L45&lt;&gt;"",VerenigingMax!L45,"")</f>
      </c>
      <c r="U23" s="14">
        <f>IF(VerenigingMax!M45&lt;&gt;"",VerenigingMax!M45,"")</f>
      </c>
      <c r="W23" s="13" t="s">
        <v>178</v>
      </c>
      <c r="X23" s="14">
        <v>0</v>
      </c>
      <c r="Y23" s="14">
        <v>11</v>
      </c>
      <c r="Z23" s="14">
        <v>0</v>
      </c>
      <c r="AA23" s="14">
        <v>23</v>
      </c>
      <c r="AB23" s="14">
        <v>14</v>
      </c>
      <c r="AC23" s="14">
        <v>15</v>
      </c>
      <c r="AD23" s="14">
        <v>18</v>
      </c>
      <c r="AE23" s="14">
        <v>22</v>
      </c>
      <c r="AF23" s="14">
        <v>0</v>
      </c>
      <c r="AH23" s="13" t="s">
        <v>178</v>
      </c>
      <c r="AI23" s="14">
        <v>0</v>
      </c>
      <c r="AJ23" s="14">
        <v>15</v>
      </c>
      <c r="AK23" s="14">
        <v>0</v>
      </c>
      <c r="AL23" s="14">
        <v>22</v>
      </c>
      <c r="AM23" s="14">
        <v>18</v>
      </c>
      <c r="AN23" s="14">
        <v>13</v>
      </c>
      <c r="AO23" s="14">
        <v>20</v>
      </c>
      <c r="AP23" s="14">
        <v>23</v>
      </c>
      <c r="AQ23" s="14">
        <v>0</v>
      </c>
      <c r="AS23" s="13" t="s">
        <v>178</v>
      </c>
      <c r="AT23" s="14">
        <v>0</v>
      </c>
      <c r="AU23" s="14">
        <v>0</v>
      </c>
      <c r="AV23" s="14">
        <v>0</v>
      </c>
      <c r="AW23" s="14">
        <v>14</v>
      </c>
      <c r="AX23" s="14">
        <v>21</v>
      </c>
      <c r="AY23" s="14">
        <v>16</v>
      </c>
      <c r="AZ23" s="14">
        <v>23</v>
      </c>
      <c r="BA23" s="14">
        <v>18</v>
      </c>
      <c r="BB23" s="14">
        <v>0</v>
      </c>
      <c r="BD23" s="13" t="s">
        <v>178</v>
      </c>
      <c r="BE23" s="14">
        <v>17</v>
      </c>
      <c r="BF23" s="14">
        <v>11</v>
      </c>
      <c r="BG23" s="14">
        <v>0</v>
      </c>
      <c r="BH23" s="14">
        <v>13</v>
      </c>
      <c r="BI23" s="14">
        <v>18</v>
      </c>
      <c r="BJ23" s="14">
        <v>0</v>
      </c>
      <c r="BK23" s="14">
        <v>21</v>
      </c>
      <c r="BL23" s="14">
        <v>24</v>
      </c>
      <c r="BM23" s="14">
        <v>0</v>
      </c>
    </row>
    <row r="24" spans="1:65" ht="12.75">
      <c r="A24" s="15" t="s">
        <v>179</v>
      </c>
      <c r="B24" s="14">
        <f>BE24+AT24+AI24+X24+IF(M24&lt;&gt;"",M24,0)</f>
        <v>15</v>
      </c>
      <c r="C24" s="14">
        <f>BF24+AU24+AJ24+Y24+IF(N24&lt;&gt;"",N24,0)</f>
        <v>9</v>
      </c>
      <c r="D24" s="14">
        <f>BG24+AV24+AK24+Z24+IF(O24&lt;&gt;"",O24,0)</f>
        <v>0</v>
      </c>
      <c r="E24" s="14">
        <f>BH24+AW24+AL24+AA24+IF(P24&lt;&gt;"",P24,0)</f>
        <v>65</v>
      </c>
      <c r="F24" s="14">
        <f>BI24+AX24+AM24+AB24+IF(Q24&lt;&gt;"",Q24,0)</f>
        <v>47</v>
      </c>
      <c r="G24" s="14">
        <f>BJ24+AY24+AN24+AC24+IF(R24&lt;&gt;"",R24,0)</f>
        <v>12</v>
      </c>
      <c r="H24" s="14">
        <f>BK24+AZ24+AO24+AD24+IF(S24&lt;&gt;"",S24,0)</f>
        <v>69</v>
      </c>
      <c r="I24" s="14">
        <f>BL24+BA24+AP24+AE24+IF(T24&lt;&gt;"",T24,0)</f>
        <v>70</v>
      </c>
      <c r="J24" s="14">
        <f>BM24+BB24+AQ24+AF24+IF(U24&lt;&gt;"",U24,0)</f>
        <v>0</v>
      </c>
      <c r="L24" s="15" t="s">
        <v>179</v>
      </c>
      <c r="M24" s="14">
        <f>IF(VerenigingMax!E46&lt;&gt;"",VerenigingMax!E46,"")</f>
      </c>
      <c r="N24" s="14">
        <f>IF(VerenigingMax!F46&lt;&gt;"",VerenigingMax!F46,"")</f>
      </c>
      <c r="O24" s="14">
        <f>IF(VerenigingMax!G46&lt;&gt;"",VerenigingMax!G46,"")</f>
      </c>
      <c r="P24" s="14">
        <f>IF(VerenigingMax!H46&lt;&gt;"",VerenigingMax!H46,"")</f>
      </c>
      <c r="Q24" s="14">
        <f>IF(VerenigingMax!I46&lt;&gt;"",VerenigingMax!I46,"")</f>
      </c>
      <c r="R24" s="14">
        <f>IF(VerenigingMax!J46&lt;&gt;"",VerenigingMax!J46,"")</f>
      </c>
      <c r="S24" s="14">
        <f>IF(VerenigingMax!K46&lt;&gt;"",VerenigingMax!K46,"")</f>
      </c>
      <c r="T24" s="14">
        <f>IF(VerenigingMax!L46&lt;&gt;"",VerenigingMax!L46,"")</f>
      </c>
      <c r="U24" s="14">
        <f>IF(VerenigingMax!M46&lt;&gt;"",VerenigingMax!M46,"")</f>
      </c>
      <c r="W24" s="15" t="s">
        <v>179</v>
      </c>
      <c r="X24" s="14">
        <v>0</v>
      </c>
      <c r="Y24" s="14">
        <v>0</v>
      </c>
      <c r="Z24" s="14">
        <v>0</v>
      </c>
      <c r="AA24" s="14">
        <v>21</v>
      </c>
      <c r="AB24" s="14">
        <v>13</v>
      </c>
      <c r="AC24" s="14">
        <v>12</v>
      </c>
      <c r="AD24" s="14">
        <v>17</v>
      </c>
      <c r="AE24" s="14">
        <v>19</v>
      </c>
      <c r="AF24" s="14">
        <v>0</v>
      </c>
      <c r="AH24" s="15" t="s">
        <v>179</v>
      </c>
      <c r="AI24" s="14">
        <v>0</v>
      </c>
      <c r="AJ24" s="14">
        <v>0</v>
      </c>
      <c r="AK24" s="14">
        <v>0</v>
      </c>
      <c r="AL24" s="14">
        <v>19</v>
      </c>
      <c r="AM24" s="14">
        <v>0</v>
      </c>
      <c r="AN24" s="14">
        <v>0</v>
      </c>
      <c r="AO24" s="14">
        <v>17</v>
      </c>
      <c r="AP24" s="14">
        <v>16</v>
      </c>
      <c r="AQ24" s="14">
        <v>0</v>
      </c>
      <c r="AS24" s="15" t="s">
        <v>179</v>
      </c>
      <c r="AT24" s="14">
        <v>0</v>
      </c>
      <c r="AU24" s="14">
        <v>0</v>
      </c>
      <c r="AV24" s="14">
        <v>0</v>
      </c>
      <c r="AW24" s="14">
        <v>13</v>
      </c>
      <c r="AX24" s="14">
        <v>20</v>
      </c>
      <c r="AY24" s="14">
        <v>0</v>
      </c>
      <c r="AZ24" s="14">
        <v>19</v>
      </c>
      <c r="BA24" s="14">
        <v>15</v>
      </c>
      <c r="BB24" s="14">
        <v>0</v>
      </c>
      <c r="BD24" s="15" t="s">
        <v>179</v>
      </c>
      <c r="BE24" s="14">
        <v>15</v>
      </c>
      <c r="BF24" s="14">
        <v>9</v>
      </c>
      <c r="BG24" s="14">
        <v>0</v>
      </c>
      <c r="BH24" s="14">
        <v>12</v>
      </c>
      <c r="BI24" s="14">
        <v>14</v>
      </c>
      <c r="BJ24" s="14">
        <v>0</v>
      </c>
      <c r="BK24" s="14">
        <v>16</v>
      </c>
      <c r="BL24" s="14">
        <v>20</v>
      </c>
      <c r="BM24" s="14">
        <v>0</v>
      </c>
    </row>
    <row r="25" spans="1:65" ht="12.75">
      <c r="A25" s="13"/>
      <c r="B25" s="14"/>
      <c r="C25" s="14"/>
      <c r="D25" s="14"/>
      <c r="E25" s="14"/>
      <c r="F25" s="14"/>
      <c r="G25" s="14"/>
      <c r="H25" s="14"/>
      <c r="I25" s="14"/>
      <c r="J25" s="14"/>
      <c r="L25" s="13"/>
      <c r="M25" s="14"/>
      <c r="N25" s="14"/>
      <c r="O25" s="14"/>
      <c r="P25" s="14"/>
      <c r="Q25" s="14"/>
      <c r="R25" s="14"/>
      <c r="S25" s="14"/>
      <c r="T25" s="14"/>
      <c r="U25" s="14"/>
      <c r="W25" s="13"/>
      <c r="X25" s="14"/>
      <c r="Y25" s="14"/>
      <c r="Z25" s="14"/>
      <c r="AA25" s="14"/>
      <c r="AB25" s="14"/>
      <c r="AC25" s="14"/>
      <c r="AD25" s="14"/>
      <c r="AE25" s="14"/>
      <c r="AF25" s="14"/>
      <c r="AH25" s="13"/>
      <c r="AI25" s="14"/>
      <c r="AJ25" s="14"/>
      <c r="AK25" s="14"/>
      <c r="AL25" s="14"/>
      <c r="AM25" s="14"/>
      <c r="AN25" s="14"/>
      <c r="AO25" s="14"/>
      <c r="AP25" s="14"/>
      <c r="AQ25" s="14"/>
      <c r="AS25" s="13"/>
      <c r="AT25" s="14"/>
      <c r="AU25" s="14"/>
      <c r="AV25" s="14"/>
      <c r="AW25" s="14"/>
      <c r="AX25" s="14"/>
      <c r="AY25" s="14"/>
      <c r="AZ25" s="14"/>
      <c r="BA25" s="14"/>
      <c r="BB25" s="14"/>
      <c r="BD25" s="13"/>
      <c r="BE25" s="14"/>
      <c r="BF25" s="14"/>
      <c r="BG25" s="14"/>
      <c r="BH25" s="14"/>
      <c r="BI25" s="14"/>
      <c r="BJ25" s="14"/>
      <c r="BK25" s="14"/>
      <c r="BL25" s="14"/>
      <c r="BM25" s="14"/>
    </row>
    <row r="26" spans="1:65" ht="12.75">
      <c r="A26" s="13" t="s">
        <v>180</v>
      </c>
      <c r="B26" s="14">
        <f>BE26+AT26+AI26+X26+IF(M26&lt;&gt;"",M26,0)</f>
        <v>60</v>
      </c>
      <c r="C26" s="14">
        <f>BF26+AU26+AJ26+Y26+IF(N26&lt;&gt;"",N26,0)</f>
        <v>99</v>
      </c>
      <c r="D26" s="14">
        <f>BG26+AV26+AK26+Z26+IF(O26&lt;&gt;"",O26,0)</f>
        <v>0</v>
      </c>
      <c r="E26" s="14">
        <f>BH26+AW26+AL26+AA26+IF(P26&lt;&gt;"",P26,0)</f>
        <v>104</v>
      </c>
      <c r="F26" s="14">
        <f>BI26+AX26+AM26+AB26+IF(Q26&lt;&gt;"",Q26,0)</f>
        <v>96</v>
      </c>
      <c r="G26" s="14">
        <f>BJ26+AY26+AN26+AC26+IF(R26&lt;&gt;"",R26,0)</f>
        <v>15</v>
      </c>
      <c r="H26" s="14">
        <f>BK26+AZ26+AO26+AD26+IF(S26&lt;&gt;"",S26,0)</f>
        <v>100</v>
      </c>
      <c r="I26" s="14">
        <f>BL26+BA26+AP26+AE26+IF(T26&lt;&gt;"",T26,0)</f>
        <v>87</v>
      </c>
      <c r="J26" s="14">
        <f>BM26+BB26+AQ26+AF26+IF(U26&lt;&gt;"",U26,0)</f>
        <v>11</v>
      </c>
      <c r="L26" s="13" t="s">
        <v>180</v>
      </c>
      <c r="M26" s="14">
        <f>IF(VerenigingMax!E50&lt;&gt;"",VerenigingMax!E50,"")</f>
      </c>
      <c r="N26" s="14">
        <f>IF(VerenigingMax!F50&lt;&gt;"",VerenigingMax!F50,"")</f>
      </c>
      <c r="O26" s="14">
        <f>IF(VerenigingMax!G50&lt;&gt;"",VerenigingMax!G50,"")</f>
      </c>
      <c r="P26" s="14">
        <f>IF(VerenigingMax!H50&lt;&gt;"",VerenigingMax!H50,"")</f>
      </c>
      <c r="Q26" s="14">
        <f>IF(VerenigingMax!I50&lt;&gt;"",VerenigingMax!I50,"")</f>
      </c>
      <c r="R26" s="14">
        <f>IF(VerenigingMax!J50&lt;&gt;"",VerenigingMax!J50,"")</f>
      </c>
      <c r="S26" s="14">
        <f>IF(VerenigingMax!K50&lt;&gt;"",VerenigingMax!K50,"")</f>
      </c>
      <c r="T26" s="14">
        <f>IF(VerenigingMax!L50&lt;&gt;"",VerenigingMax!L50,"")</f>
      </c>
      <c r="U26" s="14">
        <f>IF(VerenigingMax!M50&lt;&gt;"",VerenigingMax!M50,"")</f>
      </c>
      <c r="W26" s="13" t="s">
        <v>180</v>
      </c>
      <c r="X26" s="14">
        <v>10</v>
      </c>
      <c r="Y26" s="14">
        <v>26</v>
      </c>
      <c r="Z26" s="14">
        <v>0</v>
      </c>
      <c r="AA26" s="14">
        <v>25</v>
      </c>
      <c r="AB26" s="14">
        <v>24</v>
      </c>
      <c r="AC26" s="14">
        <v>15</v>
      </c>
      <c r="AD26" s="14">
        <v>27</v>
      </c>
      <c r="AE26" s="14">
        <v>17</v>
      </c>
      <c r="AF26" s="14">
        <v>0</v>
      </c>
      <c r="AH26" s="13" t="s">
        <v>180</v>
      </c>
      <c r="AI26" s="14">
        <v>15</v>
      </c>
      <c r="AJ26" s="14">
        <v>24</v>
      </c>
      <c r="AK26" s="14">
        <v>0</v>
      </c>
      <c r="AL26" s="14">
        <v>26</v>
      </c>
      <c r="AM26" s="14">
        <v>21</v>
      </c>
      <c r="AN26" s="14">
        <v>0</v>
      </c>
      <c r="AO26" s="14">
        <v>27</v>
      </c>
      <c r="AP26" s="14">
        <v>23</v>
      </c>
      <c r="AQ26" s="14">
        <v>0</v>
      </c>
      <c r="AS26" s="13" t="s">
        <v>180</v>
      </c>
      <c r="AT26" s="14">
        <v>17</v>
      </c>
      <c r="AU26" s="14">
        <v>25</v>
      </c>
      <c r="AV26" s="14">
        <v>0</v>
      </c>
      <c r="AW26" s="14">
        <v>27</v>
      </c>
      <c r="AX26" s="14">
        <v>26</v>
      </c>
      <c r="AY26" s="14">
        <v>0</v>
      </c>
      <c r="AZ26" s="14">
        <v>19</v>
      </c>
      <c r="BA26" s="14">
        <v>24</v>
      </c>
      <c r="BB26" s="14">
        <v>11</v>
      </c>
      <c r="BD26" s="13" t="s">
        <v>180</v>
      </c>
      <c r="BE26" s="14">
        <v>18</v>
      </c>
      <c r="BF26" s="14">
        <v>24</v>
      </c>
      <c r="BG26" s="14">
        <v>0</v>
      </c>
      <c r="BH26" s="14">
        <v>26</v>
      </c>
      <c r="BI26" s="14">
        <v>25</v>
      </c>
      <c r="BJ26" s="14">
        <v>0</v>
      </c>
      <c r="BK26" s="14">
        <v>27</v>
      </c>
      <c r="BL26" s="14">
        <v>23</v>
      </c>
      <c r="BM26" s="14">
        <v>0</v>
      </c>
    </row>
    <row r="27" spans="1:65" ht="13.5">
      <c r="A27" s="13" t="s">
        <v>181</v>
      </c>
      <c r="B27" s="14">
        <f>BE27+AT27+AI27+X27+IF(M27&lt;&gt;"",M27,0)</f>
        <v>28</v>
      </c>
      <c r="C27" s="14">
        <f>BF27+AU27+AJ27+Y27+IF(N27&lt;&gt;"",N27,0)</f>
        <v>72</v>
      </c>
      <c r="D27" s="14">
        <f>BG27+AV27+AK27+Z27+IF(O27&lt;&gt;"",O27,0)</f>
        <v>0</v>
      </c>
      <c r="E27" s="14">
        <f>BH27+AW27+AL27+AA27+IF(P27&lt;&gt;"",P27,0)</f>
        <v>91</v>
      </c>
      <c r="F27" s="14">
        <f>BI27+AX27+AM27+AB27+IF(Q27&lt;&gt;"",Q27,0)</f>
        <v>75</v>
      </c>
      <c r="G27" s="14">
        <f>BJ27+AY27+AN27+AC27+IF(R27&lt;&gt;"",R27,0)</f>
        <v>14</v>
      </c>
      <c r="H27" s="14">
        <f>BK27+AZ27+AO27+AD27+IF(S27&lt;&gt;"",S27,0)</f>
        <v>1325</v>
      </c>
      <c r="I27" s="14">
        <f>BL27+BA27+AP27+AE27+IF(T27&lt;&gt;"",T27,0)</f>
        <v>66</v>
      </c>
      <c r="J27" s="14">
        <f>BM27+BB27+AQ27+AF27+IF(U27&lt;&gt;"",U27,0)</f>
        <v>0</v>
      </c>
      <c r="L27" s="13" t="s">
        <v>181</v>
      </c>
      <c r="M27" s="14">
        <f>IF(VerenigingMax!E51&lt;&gt;"",VerenigingMax!E51,"")</f>
      </c>
      <c r="N27" s="14">
        <f>IF(VerenigingMax!F51&lt;&gt;"",VerenigingMax!F51,"")</f>
      </c>
      <c r="O27" s="14">
        <f>IF(VerenigingMax!G51&lt;&gt;"",VerenigingMax!G51,"")</f>
      </c>
      <c r="P27" s="14">
        <f>IF(VerenigingMax!H51&lt;&gt;"",VerenigingMax!H51,"")</f>
      </c>
      <c r="Q27" s="14">
        <f>IF(VerenigingMax!I51&lt;&gt;"",VerenigingMax!I51,"")</f>
      </c>
      <c r="R27" s="14">
        <f>IF(VerenigingMax!J51&lt;&gt;"",VerenigingMax!J51,"")</f>
      </c>
      <c r="S27" s="47">
        <v>1245</v>
      </c>
      <c r="T27" s="14">
        <f>IF(VerenigingMax!L51&lt;&gt;"",VerenigingMax!L51,"")</f>
      </c>
      <c r="U27" s="14">
        <f>IF(VerenigingMax!M51&lt;&gt;"",VerenigingMax!M51,"")</f>
      </c>
      <c r="W27" s="13" t="s">
        <v>181</v>
      </c>
      <c r="X27" s="14">
        <v>0</v>
      </c>
      <c r="Y27" s="14">
        <v>23</v>
      </c>
      <c r="Z27" s="14">
        <v>0</v>
      </c>
      <c r="AA27" s="14">
        <v>22</v>
      </c>
      <c r="AB27" s="14">
        <v>19</v>
      </c>
      <c r="AC27" s="14">
        <v>14</v>
      </c>
      <c r="AD27" s="14">
        <v>21</v>
      </c>
      <c r="AE27" s="14">
        <v>12</v>
      </c>
      <c r="AF27" s="14">
        <v>0</v>
      </c>
      <c r="AH27" s="13" t="s">
        <v>181</v>
      </c>
      <c r="AI27" s="14">
        <v>0</v>
      </c>
      <c r="AJ27" s="14">
        <v>18</v>
      </c>
      <c r="AK27" s="14">
        <v>0</v>
      </c>
      <c r="AL27" s="14">
        <v>25</v>
      </c>
      <c r="AM27" s="14">
        <v>20</v>
      </c>
      <c r="AN27" s="14">
        <v>0</v>
      </c>
      <c r="AO27" s="14">
        <v>19</v>
      </c>
      <c r="AP27" s="14">
        <v>13</v>
      </c>
      <c r="AQ27" s="14">
        <v>0</v>
      </c>
      <c r="AS27" s="13" t="s">
        <v>181</v>
      </c>
      <c r="AT27" s="14">
        <v>16</v>
      </c>
      <c r="AU27" s="14">
        <v>14</v>
      </c>
      <c r="AV27" s="14">
        <v>0</v>
      </c>
      <c r="AW27" s="14">
        <v>23</v>
      </c>
      <c r="AX27" s="14">
        <v>20</v>
      </c>
      <c r="AY27" s="14">
        <v>0</v>
      </c>
      <c r="AZ27" s="14">
        <v>18</v>
      </c>
      <c r="BA27" s="14">
        <v>21</v>
      </c>
      <c r="BB27" s="14">
        <v>0</v>
      </c>
      <c r="BD27" s="13" t="s">
        <v>181</v>
      </c>
      <c r="BE27" s="14">
        <v>12</v>
      </c>
      <c r="BF27" s="14">
        <v>17</v>
      </c>
      <c r="BG27" s="14">
        <v>0</v>
      </c>
      <c r="BH27" s="14">
        <v>21</v>
      </c>
      <c r="BI27" s="14">
        <v>16</v>
      </c>
      <c r="BJ27" s="14">
        <v>0</v>
      </c>
      <c r="BK27" s="14">
        <v>22</v>
      </c>
      <c r="BL27" s="14">
        <v>20</v>
      </c>
      <c r="BM27" s="14">
        <v>0</v>
      </c>
    </row>
    <row r="28" spans="1:65" ht="13.5">
      <c r="A28" s="13" t="s">
        <v>182</v>
      </c>
      <c r="B28" s="14">
        <f>BE28+AT28+AI28+X28+IF(M28&lt;&gt;"",M28,0)</f>
        <v>20</v>
      </c>
      <c r="C28" s="14">
        <f>BF28+AU28+AJ28+Y28+IF(N28&lt;&gt;"",N28,0)</f>
        <v>59</v>
      </c>
      <c r="D28" s="14">
        <f>BG28+AV28+AK28+Z28+IF(O28&lt;&gt;"",O28,0)</f>
        <v>0</v>
      </c>
      <c r="E28" s="14">
        <f>BH28+AW28+AL28+AA28+IF(P28&lt;&gt;"",P28,0)</f>
        <v>81</v>
      </c>
      <c r="F28" s="14">
        <f>BI28+AX28+AM28+AB28+IF(Q28&lt;&gt;"",Q28,0)</f>
        <v>34</v>
      </c>
      <c r="G28" s="14">
        <f>BJ28+AY28+AN28+AC28+IF(R28&lt;&gt;"",R28,0)</f>
        <v>13</v>
      </c>
      <c r="H28" s="14">
        <f>BK28+AZ28+AO28+AD28+IF(S28&lt;&gt;"",S28,0)</f>
        <v>1209</v>
      </c>
      <c r="I28" s="14">
        <f>BL28+BA28+AP28+AE28+IF(T28&lt;&gt;"",T28,0)</f>
        <v>49</v>
      </c>
      <c r="J28" s="14">
        <f>BM28+BB28+AQ28+AF28+IF(U28&lt;&gt;"",U28,0)</f>
        <v>0</v>
      </c>
      <c r="L28" s="13" t="s">
        <v>182</v>
      </c>
      <c r="M28" s="14">
        <f>IF(VerenigingMax!E52&lt;&gt;"",VerenigingMax!E52,"")</f>
      </c>
      <c r="N28" s="14">
        <f>IF(VerenigingMax!F52&lt;&gt;"",VerenigingMax!F52,"")</f>
      </c>
      <c r="O28" s="14">
        <f>IF(VerenigingMax!G52&lt;&gt;"",VerenigingMax!G52,"")</f>
      </c>
      <c r="P28" s="14">
        <f>IF(VerenigingMax!H52&lt;&gt;"",VerenigingMax!H52,"")</f>
      </c>
      <c r="Q28" s="14">
        <f>IF(VerenigingMax!I52&lt;&gt;"",VerenigingMax!I52,"")</f>
      </c>
      <c r="R28" s="14">
        <f>IF(VerenigingMax!J52&lt;&gt;"",VerenigingMax!J52,"")</f>
      </c>
      <c r="S28" s="47">
        <v>1143</v>
      </c>
      <c r="T28" s="14">
        <f>IF(VerenigingMax!L52&lt;&gt;"",VerenigingMax!L52,"")</f>
      </c>
      <c r="U28" s="14">
        <f>IF(VerenigingMax!M52&lt;&gt;"",VerenigingMax!M52,"")</f>
      </c>
      <c r="W28" s="13" t="s">
        <v>182</v>
      </c>
      <c r="X28" s="14">
        <v>0</v>
      </c>
      <c r="Y28" s="14">
        <v>16</v>
      </c>
      <c r="Z28" s="14">
        <v>0</v>
      </c>
      <c r="AA28" s="14">
        <v>18</v>
      </c>
      <c r="AB28" s="14">
        <v>0</v>
      </c>
      <c r="AC28" s="14">
        <v>13</v>
      </c>
      <c r="AD28" s="14">
        <v>20</v>
      </c>
      <c r="AE28" s="14">
        <v>11</v>
      </c>
      <c r="AF28" s="14">
        <v>0</v>
      </c>
      <c r="AH28" s="13" t="s">
        <v>182</v>
      </c>
      <c r="AI28" s="14">
        <v>0</v>
      </c>
      <c r="AJ28" s="14">
        <v>17</v>
      </c>
      <c r="AK28" s="14">
        <v>0</v>
      </c>
      <c r="AL28" s="14">
        <v>22</v>
      </c>
      <c r="AM28" s="14">
        <v>14</v>
      </c>
      <c r="AN28" s="14">
        <v>0</v>
      </c>
      <c r="AO28" s="14">
        <v>16</v>
      </c>
      <c r="AP28" s="14">
        <v>12</v>
      </c>
      <c r="AQ28" s="14">
        <v>0</v>
      </c>
      <c r="AS28" s="13" t="s">
        <v>182</v>
      </c>
      <c r="AT28" s="14">
        <v>10</v>
      </c>
      <c r="AU28" s="14">
        <v>12</v>
      </c>
      <c r="AV28" s="14">
        <v>0</v>
      </c>
      <c r="AW28" s="14">
        <v>22</v>
      </c>
      <c r="AX28" s="14">
        <v>9</v>
      </c>
      <c r="AY28" s="14">
        <v>0</v>
      </c>
      <c r="AZ28" s="14">
        <v>15</v>
      </c>
      <c r="BA28" s="14">
        <v>13</v>
      </c>
      <c r="BB28" s="14">
        <v>0</v>
      </c>
      <c r="BD28" s="13" t="s">
        <v>182</v>
      </c>
      <c r="BE28" s="14">
        <v>10</v>
      </c>
      <c r="BF28" s="14">
        <v>14</v>
      </c>
      <c r="BG28" s="14">
        <v>0</v>
      </c>
      <c r="BH28" s="14">
        <v>19</v>
      </c>
      <c r="BI28" s="14">
        <v>11</v>
      </c>
      <c r="BJ28" s="14">
        <v>0</v>
      </c>
      <c r="BK28" s="14">
        <v>15</v>
      </c>
      <c r="BL28" s="14">
        <v>13</v>
      </c>
      <c r="BM28" s="14">
        <v>0</v>
      </c>
    </row>
    <row r="29" spans="1:65" ht="14.25" thickBot="1">
      <c r="A29" s="13"/>
      <c r="B29" s="16"/>
      <c r="C29" s="16"/>
      <c r="D29" s="16"/>
      <c r="E29" s="16"/>
      <c r="F29" s="16"/>
      <c r="G29" s="16"/>
      <c r="H29" s="16"/>
      <c r="I29" s="16"/>
      <c r="J29" s="16"/>
      <c r="L29" s="13"/>
      <c r="M29" s="16"/>
      <c r="N29" s="16"/>
      <c r="O29" s="16"/>
      <c r="P29" s="16"/>
      <c r="Q29" s="16"/>
      <c r="R29" s="16"/>
      <c r="S29" s="16"/>
      <c r="T29" s="16"/>
      <c r="U29" s="16"/>
      <c r="W29" s="13"/>
      <c r="X29" s="16"/>
      <c r="Y29" s="16"/>
      <c r="Z29" s="16"/>
      <c r="AA29" s="16"/>
      <c r="AB29" s="16"/>
      <c r="AC29" s="16"/>
      <c r="AD29" s="16"/>
      <c r="AE29" s="16"/>
      <c r="AF29" s="16"/>
      <c r="AH29" s="13"/>
      <c r="AI29" s="16"/>
      <c r="AJ29" s="16"/>
      <c r="AK29" s="16"/>
      <c r="AL29" s="16"/>
      <c r="AM29" s="16"/>
      <c r="AN29" s="16"/>
      <c r="AO29" s="16"/>
      <c r="AP29" s="16"/>
      <c r="AQ29" s="16"/>
      <c r="AS29" s="13"/>
      <c r="AT29" s="16"/>
      <c r="AU29" s="16"/>
      <c r="AV29" s="16"/>
      <c r="AW29" s="16"/>
      <c r="AX29" s="16"/>
      <c r="AY29" s="16"/>
      <c r="AZ29" s="16"/>
      <c r="BA29" s="16"/>
      <c r="BB29" s="16"/>
      <c r="BD29" s="13"/>
      <c r="BE29" s="16"/>
      <c r="BF29" s="16"/>
      <c r="BG29" s="16"/>
      <c r="BH29" s="16"/>
      <c r="BI29" s="16"/>
      <c r="BJ29" s="16"/>
      <c r="BK29" s="16"/>
      <c r="BL29" s="16"/>
      <c r="BM29" s="16"/>
    </row>
    <row r="30" spans="1:65" ht="13.5">
      <c r="A30" s="6" t="s">
        <v>183</v>
      </c>
      <c r="B30" s="17">
        <f>SUM(B22:B24)</f>
        <v>55</v>
      </c>
      <c r="C30" s="17">
        <f aca="true" t="shared" si="20" ref="C30:J30">SUM(C22:C24)</f>
        <v>150</v>
      </c>
      <c r="D30" s="17">
        <f t="shared" si="20"/>
        <v>0</v>
      </c>
      <c r="E30" s="17">
        <f t="shared" si="20"/>
        <v>235</v>
      </c>
      <c r="F30" s="17">
        <f t="shared" si="20"/>
        <v>200</v>
      </c>
      <c r="G30" s="17">
        <f t="shared" si="20"/>
        <v>113</v>
      </c>
      <c r="H30" s="17">
        <f t="shared" si="20"/>
        <v>256</v>
      </c>
      <c r="I30" s="17">
        <f t="shared" si="20"/>
        <v>256</v>
      </c>
      <c r="J30" s="18">
        <f t="shared" si="20"/>
        <v>0</v>
      </c>
      <c r="L30" s="6" t="s">
        <v>183</v>
      </c>
      <c r="M30" s="17">
        <f>SUM(M22:M24)</f>
        <v>0</v>
      </c>
      <c r="N30" s="17">
        <f aca="true" t="shared" si="21" ref="N30:U30">SUM(N22:N24)</f>
        <v>0</v>
      </c>
      <c r="O30" s="17">
        <f t="shared" si="21"/>
        <v>0</v>
      </c>
      <c r="P30" s="17">
        <f t="shared" si="21"/>
        <v>0</v>
      </c>
      <c r="Q30" s="17">
        <f t="shared" si="21"/>
        <v>0</v>
      </c>
      <c r="R30" s="17">
        <f t="shared" si="21"/>
        <v>0</v>
      </c>
      <c r="S30" s="17">
        <f t="shared" si="21"/>
        <v>0</v>
      </c>
      <c r="T30" s="17">
        <f t="shared" si="21"/>
        <v>0</v>
      </c>
      <c r="U30" s="18">
        <f t="shared" si="21"/>
        <v>0</v>
      </c>
      <c r="W30" s="6" t="s">
        <v>183</v>
      </c>
      <c r="X30" s="17">
        <f>SUM(X22:X24)</f>
        <v>0</v>
      </c>
      <c r="Y30" s="17">
        <f aca="true" t="shared" si="22" ref="Y30:AF30">SUM(Y22:Y24)</f>
        <v>36</v>
      </c>
      <c r="Z30" s="17">
        <f t="shared" si="22"/>
        <v>0</v>
      </c>
      <c r="AA30" s="17">
        <f t="shared" si="22"/>
        <v>70</v>
      </c>
      <c r="AB30" s="17">
        <f t="shared" si="22"/>
        <v>47</v>
      </c>
      <c r="AC30" s="17">
        <f t="shared" si="22"/>
        <v>43</v>
      </c>
      <c r="AD30" s="17">
        <f t="shared" si="22"/>
        <v>62</v>
      </c>
      <c r="AE30" s="17">
        <f t="shared" si="22"/>
        <v>65</v>
      </c>
      <c r="AF30" s="18">
        <f t="shared" si="22"/>
        <v>0</v>
      </c>
      <c r="AH30" s="6" t="s">
        <v>183</v>
      </c>
      <c r="AI30" s="17">
        <f>SUM(AI22:AI24)</f>
        <v>0</v>
      </c>
      <c r="AJ30" s="17">
        <f aca="true" t="shared" si="23" ref="AJ30:AQ30">SUM(AJ22:AJ24)</f>
        <v>42</v>
      </c>
      <c r="AK30" s="17">
        <f t="shared" si="23"/>
        <v>0</v>
      </c>
      <c r="AL30" s="17">
        <f t="shared" si="23"/>
        <v>66</v>
      </c>
      <c r="AM30" s="17">
        <f t="shared" si="23"/>
        <v>39</v>
      </c>
      <c r="AN30" s="17">
        <f t="shared" si="23"/>
        <v>27</v>
      </c>
      <c r="AO30" s="17">
        <f t="shared" si="23"/>
        <v>61</v>
      </c>
      <c r="AP30" s="17">
        <f t="shared" si="23"/>
        <v>65</v>
      </c>
      <c r="AQ30" s="18">
        <f t="shared" si="23"/>
        <v>0</v>
      </c>
      <c r="AS30" s="6" t="s">
        <v>183</v>
      </c>
      <c r="AT30" s="17">
        <f>SUM(AT22:AT24)</f>
        <v>0</v>
      </c>
      <c r="AU30" s="17">
        <f aca="true" t="shared" si="24" ref="AU30:BB30">SUM(AU22:AU24)</f>
        <v>26</v>
      </c>
      <c r="AV30" s="17">
        <f t="shared" si="24"/>
        <v>0</v>
      </c>
      <c r="AW30" s="17">
        <f t="shared" si="24"/>
        <v>52</v>
      </c>
      <c r="AX30" s="17">
        <f t="shared" si="24"/>
        <v>63</v>
      </c>
      <c r="AY30" s="17">
        <f t="shared" si="24"/>
        <v>33</v>
      </c>
      <c r="AZ30" s="17">
        <f t="shared" si="24"/>
        <v>69</v>
      </c>
      <c r="BA30" s="17">
        <f t="shared" si="24"/>
        <v>57</v>
      </c>
      <c r="BB30" s="18">
        <f t="shared" si="24"/>
        <v>0</v>
      </c>
      <c r="BD30" s="6" t="s">
        <v>183</v>
      </c>
      <c r="BE30" s="17">
        <f>SUM(BE22:BE24)</f>
        <v>55</v>
      </c>
      <c r="BF30" s="17">
        <f aca="true" t="shared" si="25" ref="BF30:BM30">SUM(BF22:BF24)</f>
        <v>46</v>
      </c>
      <c r="BG30" s="17">
        <f t="shared" si="25"/>
        <v>0</v>
      </c>
      <c r="BH30" s="17">
        <f t="shared" si="25"/>
        <v>47</v>
      </c>
      <c r="BI30" s="17">
        <f t="shared" si="25"/>
        <v>51</v>
      </c>
      <c r="BJ30" s="17">
        <f t="shared" si="25"/>
        <v>10</v>
      </c>
      <c r="BK30" s="17">
        <f t="shared" si="25"/>
        <v>64</v>
      </c>
      <c r="BL30" s="17">
        <f t="shared" si="25"/>
        <v>69</v>
      </c>
      <c r="BM30" s="18">
        <f t="shared" si="25"/>
        <v>0</v>
      </c>
    </row>
    <row r="31" spans="1:65" ht="13.5">
      <c r="A31" s="7" t="s">
        <v>184</v>
      </c>
      <c r="B31" s="14">
        <f>SUM(B26:B28)</f>
        <v>108</v>
      </c>
      <c r="C31" s="14">
        <f aca="true" t="shared" si="26" ref="C31:J31">SUM(C26:C28)</f>
        <v>230</v>
      </c>
      <c r="D31" s="14">
        <f t="shared" si="26"/>
        <v>0</v>
      </c>
      <c r="E31" s="14">
        <f t="shared" si="26"/>
        <v>276</v>
      </c>
      <c r="F31" s="14">
        <f t="shared" si="26"/>
        <v>205</v>
      </c>
      <c r="G31" s="14">
        <f t="shared" si="26"/>
        <v>42</v>
      </c>
      <c r="H31" s="14">
        <f t="shared" si="26"/>
        <v>2634</v>
      </c>
      <c r="I31" s="14">
        <f t="shared" si="26"/>
        <v>202</v>
      </c>
      <c r="J31" s="19">
        <f t="shared" si="26"/>
        <v>11</v>
      </c>
      <c r="L31" s="7" t="s">
        <v>184</v>
      </c>
      <c r="M31" s="14">
        <f>SUM(M26:M28)</f>
        <v>0</v>
      </c>
      <c r="N31" s="14">
        <f aca="true" t="shared" si="27" ref="N31:U31">SUM(N26:N28)</f>
        <v>0</v>
      </c>
      <c r="O31" s="14">
        <f t="shared" si="27"/>
        <v>0</v>
      </c>
      <c r="P31" s="14">
        <f t="shared" si="27"/>
        <v>0</v>
      </c>
      <c r="Q31" s="14">
        <f t="shared" si="27"/>
        <v>0</v>
      </c>
      <c r="R31" s="14">
        <f t="shared" si="27"/>
        <v>0</v>
      </c>
      <c r="S31" s="14">
        <f t="shared" si="27"/>
        <v>2388</v>
      </c>
      <c r="T31" s="14">
        <f t="shared" si="27"/>
        <v>0</v>
      </c>
      <c r="U31" s="19">
        <f t="shared" si="27"/>
        <v>0</v>
      </c>
      <c r="W31" s="7" t="s">
        <v>184</v>
      </c>
      <c r="X31" s="14">
        <f>SUM(X26:X28)</f>
        <v>10</v>
      </c>
      <c r="Y31" s="14">
        <f aca="true" t="shared" si="28" ref="Y31:AF31">SUM(Y26:Y28)</f>
        <v>65</v>
      </c>
      <c r="Z31" s="14">
        <f t="shared" si="28"/>
        <v>0</v>
      </c>
      <c r="AA31" s="14">
        <f t="shared" si="28"/>
        <v>65</v>
      </c>
      <c r="AB31" s="14">
        <f t="shared" si="28"/>
        <v>43</v>
      </c>
      <c r="AC31" s="14">
        <f t="shared" si="28"/>
        <v>42</v>
      </c>
      <c r="AD31" s="14">
        <f t="shared" si="28"/>
        <v>68</v>
      </c>
      <c r="AE31" s="14">
        <f t="shared" si="28"/>
        <v>40</v>
      </c>
      <c r="AF31" s="19">
        <f t="shared" si="28"/>
        <v>0</v>
      </c>
      <c r="AH31" s="7" t="s">
        <v>184</v>
      </c>
      <c r="AI31" s="14">
        <f>SUM(AI26:AI28)</f>
        <v>15</v>
      </c>
      <c r="AJ31" s="14">
        <f aca="true" t="shared" si="29" ref="AJ31:AQ31">SUM(AJ26:AJ28)</f>
        <v>59</v>
      </c>
      <c r="AK31" s="14">
        <f t="shared" si="29"/>
        <v>0</v>
      </c>
      <c r="AL31" s="14">
        <f t="shared" si="29"/>
        <v>73</v>
      </c>
      <c r="AM31" s="14">
        <f t="shared" si="29"/>
        <v>55</v>
      </c>
      <c r="AN31" s="14">
        <f t="shared" si="29"/>
        <v>0</v>
      </c>
      <c r="AO31" s="14">
        <f t="shared" si="29"/>
        <v>62</v>
      </c>
      <c r="AP31" s="14">
        <f t="shared" si="29"/>
        <v>48</v>
      </c>
      <c r="AQ31" s="19">
        <f t="shared" si="29"/>
        <v>0</v>
      </c>
      <c r="AS31" s="7" t="s">
        <v>184</v>
      </c>
      <c r="AT31" s="14">
        <f>SUM(AT26:AT28)</f>
        <v>43</v>
      </c>
      <c r="AU31" s="14">
        <f aca="true" t="shared" si="30" ref="AU31:BB31">SUM(AU26:AU28)</f>
        <v>51</v>
      </c>
      <c r="AV31" s="14">
        <f t="shared" si="30"/>
        <v>0</v>
      </c>
      <c r="AW31" s="14">
        <f t="shared" si="30"/>
        <v>72</v>
      </c>
      <c r="AX31" s="14">
        <f t="shared" si="30"/>
        <v>55</v>
      </c>
      <c r="AY31" s="14">
        <f t="shared" si="30"/>
        <v>0</v>
      </c>
      <c r="AZ31" s="14">
        <f t="shared" si="30"/>
        <v>52</v>
      </c>
      <c r="BA31" s="14">
        <f t="shared" si="30"/>
        <v>58</v>
      </c>
      <c r="BB31" s="19">
        <f t="shared" si="30"/>
        <v>11</v>
      </c>
      <c r="BD31" s="7" t="s">
        <v>184</v>
      </c>
      <c r="BE31" s="14">
        <f>SUM(BE26:BE28)</f>
        <v>40</v>
      </c>
      <c r="BF31" s="14">
        <f aca="true" t="shared" si="31" ref="BF31:BM31">SUM(BF26:BF28)</f>
        <v>55</v>
      </c>
      <c r="BG31" s="14">
        <f t="shared" si="31"/>
        <v>0</v>
      </c>
      <c r="BH31" s="14">
        <f t="shared" si="31"/>
        <v>66</v>
      </c>
      <c r="BI31" s="14">
        <f t="shared" si="31"/>
        <v>52</v>
      </c>
      <c r="BJ31" s="14">
        <f t="shared" si="31"/>
        <v>0</v>
      </c>
      <c r="BK31" s="14">
        <f t="shared" si="31"/>
        <v>64</v>
      </c>
      <c r="BL31" s="14">
        <f t="shared" si="31"/>
        <v>56</v>
      </c>
      <c r="BM31" s="19">
        <f t="shared" si="31"/>
        <v>0</v>
      </c>
    </row>
    <row r="32" spans="1:65" ht="13.5">
      <c r="A32" s="8" t="s">
        <v>185</v>
      </c>
      <c r="B32" s="9">
        <f aca="true" t="shared" si="32" ref="B32:J32">SUM(B30:B31)</f>
        <v>163</v>
      </c>
      <c r="C32" s="9">
        <f t="shared" si="32"/>
        <v>380</v>
      </c>
      <c r="D32" s="9">
        <f t="shared" si="32"/>
        <v>0</v>
      </c>
      <c r="E32" s="9">
        <f t="shared" si="32"/>
        <v>511</v>
      </c>
      <c r="F32" s="9">
        <f t="shared" si="32"/>
        <v>405</v>
      </c>
      <c r="G32" s="9">
        <f t="shared" si="32"/>
        <v>155</v>
      </c>
      <c r="H32" s="9">
        <f t="shared" si="32"/>
        <v>2890</v>
      </c>
      <c r="I32" s="9">
        <f t="shared" si="32"/>
        <v>458</v>
      </c>
      <c r="J32" s="10">
        <f t="shared" si="32"/>
        <v>11</v>
      </c>
      <c r="L32" s="8" t="s">
        <v>185</v>
      </c>
      <c r="M32" s="9">
        <f aca="true" t="shared" si="33" ref="M32:U32">SUM(M30:M31)</f>
        <v>0</v>
      </c>
      <c r="N32" s="9">
        <f t="shared" si="33"/>
        <v>0</v>
      </c>
      <c r="O32" s="9">
        <f t="shared" si="33"/>
        <v>0</v>
      </c>
      <c r="P32" s="9">
        <f t="shared" si="33"/>
        <v>0</v>
      </c>
      <c r="Q32" s="9">
        <f t="shared" si="33"/>
        <v>0</v>
      </c>
      <c r="R32" s="9">
        <f t="shared" si="33"/>
        <v>0</v>
      </c>
      <c r="S32" s="9">
        <f t="shared" si="33"/>
        <v>2388</v>
      </c>
      <c r="T32" s="9">
        <f t="shared" si="33"/>
        <v>0</v>
      </c>
      <c r="U32" s="10">
        <f t="shared" si="33"/>
        <v>0</v>
      </c>
      <c r="W32" s="8" t="s">
        <v>185</v>
      </c>
      <c r="X32" s="9">
        <f aca="true" t="shared" si="34" ref="X32:AF32">SUM(X30:X31)</f>
        <v>10</v>
      </c>
      <c r="Y32" s="9">
        <f t="shared" si="34"/>
        <v>101</v>
      </c>
      <c r="Z32" s="9">
        <f t="shared" si="34"/>
        <v>0</v>
      </c>
      <c r="AA32" s="9">
        <f t="shared" si="34"/>
        <v>135</v>
      </c>
      <c r="AB32" s="9">
        <f t="shared" si="34"/>
        <v>90</v>
      </c>
      <c r="AC32" s="9">
        <f t="shared" si="34"/>
        <v>85</v>
      </c>
      <c r="AD32" s="9">
        <f t="shared" si="34"/>
        <v>130</v>
      </c>
      <c r="AE32" s="9">
        <f t="shared" si="34"/>
        <v>105</v>
      </c>
      <c r="AF32" s="10">
        <f t="shared" si="34"/>
        <v>0</v>
      </c>
      <c r="AH32" s="8" t="s">
        <v>185</v>
      </c>
      <c r="AI32" s="9">
        <f aca="true" t="shared" si="35" ref="AI32:AQ32">SUM(AI30:AI31)</f>
        <v>15</v>
      </c>
      <c r="AJ32" s="9">
        <f t="shared" si="35"/>
        <v>101</v>
      </c>
      <c r="AK32" s="9">
        <f t="shared" si="35"/>
        <v>0</v>
      </c>
      <c r="AL32" s="9">
        <f t="shared" si="35"/>
        <v>139</v>
      </c>
      <c r="AM32" s="9">
        <f t="shared" si="35"/>
        <v>94</v>
      </c>
      <c r="AN32" s="9">
        <f t="shared" si="35"/>
        <v>27</v>
      </c>
      <c r="AO32" s="9">
        <f t="shared" si="35"/>
        <v>123</v>
      </c>
      <c r="AP32" s="9">
        <f t="shared" si="35"/>
        <v>113</v>
      </c>
      <c r="AQ32" s="10">
        <f t="shared" si="35"/>
        <v>0</v>
      </c>
      <c r="AS32" s="8" t="s">
        <v>185</v>
      </c>
      <c r="AT32" s="9">
        <f aca="true" t="shared" si="36" ref="AT32:BB32">SUM(AT30:AT31)</f>
        <v>43</v>
      </c>
      <c r="AU32" s="9">
        <f t="shared" si="36"/>
        <v>77</v>
      </c>
      <c r="AV32" s="9">
        <f t="shared" si="36"/>
        <v>0</v>
      </c>
      <c r="AW32" s="9">
        <f t="shared" si="36"/>
        <v>124</v>
      </c>
      <c r="AX32" s="9">
        <f t="shared" si="36"/>
        <v>118</v>
      </c>
      <c r="AY32" s="9">
        <f t="shared" si="36"/>
        <v>33</v>
      </c>
      <c r="AZ32" s="9">
        <f t="shared" si="36"/>
        <v>121</v>
      </c>
      <c r="BA32" s="9">
        <f t="shared" si="36"/>
        <v>115</v>
      </c>
      <c r="BB32" s="10">
        <f t="shared" si="36"/>
        <v>11</v>
      </c>
      <c r="BD32" s="8" t="s">
        <v>185</v>
      </c>
      <c r="BE32" s="9">
        <f aca="true" t="shared" si="37" ref="BE32:BM32">SUM(BE30:BE31)</f>
        <v>95</v>
      </c>
      <c r="BF32" s="9">
        <f t="shared" si="37"/>
        <v>101</v>
      </c>
      <c r="BG32" s="9">
        <f t="shared" si="37"/>
        <v>0</v>
      </c>
      <c r="BH32" s="9">
        <f t="shared" si="37"/>
        <v>113</v>
      </c>
      <c r="BI32" s="9">
        <f t="shared" si="37"/>
        <v>103</v>
      </c>
      <c r="BJ32" s="9">
        <f t="shared" si="37"/>
        <v>10</v>
      </c>
      <c r="BK32" s="9">
        <f t="shared" si="37"/>
        <v>128</v>
      </c>
      <c r="BL32" s="9">
        <f t="shared" si="37"/>
        <v>125</v>
      </c>
      <c r="BM32" s="10">
        <f t="shared" si="37"/>
        <v>0</v>
      </c>
    </row>
    <row r="33" spans="1:65" ht="14.25" thickBot="1">
      <c r="A33" s="20" t="s">
        <v>166</v>
      </c>
      <c r="B33" s="21">
        <f aca="true" t="shared" si="38" ref="B33:J33">RANK(B32,$B32:$J32)</f>
        <v>6</v>
      </c>
      <c r="C33" s="21">
        <f t="shared" si="38"/>
        <v>5</v>
      </c>
      <c r="D33" s="21">
        <f t="shared" si="38"/>
        <v>9</v>
      </c>
      <c r="E33" s="21">
        <f t="shared" si="38"/>
        <v>2</v>
      </c>
      <c r="F33" s="21">
        <f t="shared" si="38"/>
        <v>4</v>
      </c>
      <c r="G33" s="21">
        <f t="shared" si="38"/>
        <v>7</v>
      </c>
      <c r="H33" s="21">
        <f t="shared" si="38"/>
        <v>1</v>
      </c>
      <c r="I33" s="21">
        <f t="shared" si="38"/>
        <v>3</v>
      </c>
      <c r="J33" s="22">
        <f t="shared" si="38"/>
        <v>8</v>
      </c>
      <c r="L33" s="20" t="s">
        <v>166</v>
      </c>
      <c r="M33" s="21">
        <f>RANK(M32,M32:U32)</f>
        <v>2</v>
      </c>
      <c r="N33" s="21">
        <f>RANK(N32,M32:U32)</f>
        <v>2</v>
      </c>
      <c r="O33" s="21">
        <f>RANK(O32,M32:U32)</f>
        <v>2</v>
      </c>
      <c r="P33" s="21">
        <f>RANK(P32,M32:U32)</f>
        <v>2</v>
      </c>
      <c r="Q33" s="21">
        <f>RANK(Q32,M32:U32)</f>
        <v>2</v>
      </c>
      <c r="R33" s="21">
        <f>RANK(R32,M32:U32)</f>
        <v>2</v>
      </c>
      <c r="S33" s="21">
        <f>RANK(S32,M32:U32)</f>
        <v>1</v>
      </c>
      <c r="T33" s="21">
        <f>RANK(T32,M32:U32)</f>
        <v>2</v>
      </c>
      <c r="U33" s="21">
        <f>RANK(U32,M32:U32)</f>
        <v>2</v>
      </c>
      <c r="W33" s="20" t="s">
        <v>166</v>
      </c>
      <c r="X33" s="21">
        <f>RANK(X32,X32:AF32)</f>
        <v>7</v>
      </c>
      <c r="Y33" s="21">
        <f>RANK(Y32,X32:AF32)</f>
        <v>4</v>
      </c>
      <c r="Z33" s="21">
        <f>RANK(Z32,X32:AF32)</f>
        <v>8</v>
      </c>
      <c r="AA33" s="21">
        <f>RANK(AA32,X32:AF32)</f>
        <v>1</v>
      </c>
      <c r="AB33" s="21">
        <f>RANK(AB32,X32:AF32)</f>
        <v>5</v>
      </c>
      <c r="AC33" s="21">
        <f>RANK(AC32,X32:AF32)</f>
        <v>6</v>
      </c>
      <c r="AD33" s="21">
        <f>RANK(AD32,X32:AF32)</f>
        <v>2</v>
      </c>
      <c r="AE33" s="21">
        <f>RANK(AE32,X32:AF32)</f>
        <v>3</v>
      </c>
      <c r="AF33" s="21">
        <f>RANK(AF32,X32:AF32)</f>
        <v>8</v>
      </c>
      <c r="AH33" s="20" t="s">
        <v>166</v>
      </c>
      <c r="AI33" s="21">
        <f>RANK(AI32,AI32:AQ32)</f>
        <v>7</v>
      </c>
      <c r="AJ33" s="21">
        <f>RANK(AJ32,AI32:AQ32)</f>
        <v>4</v>
      </c>
      <c r="AK33" s="21">
        <f>RANK(AK32,AI32:AQ32)</f>
        <v>8</v>
      </c>
      <c r="AL33" s="21">
        <f>RANK(AL32,AI32:AQ32)</f>
        <v>1</v>
      </c>
      <c r="AM33" s="21">
        <f>RANK(AM32,AI32:AQ32)</f>
        <v>5</v>
      </c>
      <c r="AN33" s="21">
        <f>RANK(AN32,AI32:AQ32)</f>
        <v>6</v>
      </c>
      <c r="AO33" s="21">
        <f>RANK(AO32,AI32:AQ32)</f>
        <v>2</v>
      </c>
      <c r="AP33" s="21">
        <f>RANK(AP32,AI32:AQ32)</f>
        <v>3</v>
      </c>
      <c r="AQ33" s="21">
        <f>RANK(AQ32,AI32:AQ32)</f>
        <v>8</v>
      </c>
      <c r="AS33" s="20" t="s">
        <v>166</v>
      </c>
      <c r="AT33" s="21">
        <f>RANK(AT32,AT32:BB32)</f>
        <v>6</v>
      </c>
      <c r="AU33" s="21">
        <f>RANK(AU32,AT32:BB32)</f>
        <v>5</v>
      </c>
      <c r="AV33" s="21">
        <f>RANK(AV32,AT32:BB32)</f>
        <v>9</v>
      </c>
      <c r="AW33" s="21">
        <f>RANK(AW32,AT32:BB32)</f>
        <v>1</v>
      </c>
      <c r="AX33" s="21">
        <f>RANK(AX32,AT32:BB32)</f>
        <v>3</v>
      </c>
      <c r="AY33" s="21">
        <f>RANK(AY32,AT32:BB32)</f>
        <v>7</v>
      </c>
      <c r="AZ33" s="21">
        <f>RANK(AZ32,AT32:BB32)</f>
        <v>2</v>
      </c>
      <c r="BA33" s="21">
        <f>RANK(BA32,AT32:BB32)</f>
        <v>4</v>
      </c>
      <c r="BB33" s="21">
        <f>RANK(BB32,AT32:BB32)</f>
        <v>8</v>
      </c>
      <c r="BD33" s="20" t="s">
        <v>166</v>
      </c>
      <c r="BE33" s="21">
        <f>RANK(BE32,BE32:BM32)</f>
        <v>6</v>
      </c>
      <c r="BF33" s="21">
        <f>RANK(BF32,BE32:BM32)</f>
        <v>5</v>
      </c>
      <c r="BG33" s="21">
        <f>RANK(BG32,BE32:BM32)</f>
        <v>8</v>
      </c>
      <c r="BH33" s="21">
        <f>RANK(BH32,BE32:BM32)</f>
        <v>3</v>
      </c>
      <c r="BI33" s="21">
        <f>RANK(BI32,BE32:BM32)</f>
        <v>4</v>
      </c>
      <c r="BJ33" s="21">
        <f>RANK(BJ32,BE32:BM32)</f>
        <v>7</v>
      </c>
      <c r="BK33" s="21">
        <f>RANK(BK32,BE32:BM32)</f>
        <v>1</v>
      </c>
      <c r="BL33" s="21">
        <f>RANK(BL32,BE32:BM32)</f>
        <v>2</v>
      </c>
      <c r="BM33" s="21">
        <f>RANK(BM32,BE32:BM32)</f>
        <v>8</v>
      </c>
    </row>
    <row r="35" spans="1:65" ht="15">
      <c r="A35" s="25" t="s">
        <v>240</v>
      </c>
      <c r="B35" s="24"/>
      <c r="C35" s="24"/>
      <c r="D35" s="24"/>
      <c r="E35" s="24"/>
      <c r="F35" s="24"/>
      <c r="G35" s="24"/>
      <c r="H35" s="24"/>
      <c r="I35" s="24"/>
      <c r="J35" s="24"/>
      <c r="L35" s="25" t="s">
        <v>270</v>
      </c>
      <c r="M35" s="24"/>
      <c r="N35" s="24"/>
      <c r="O35" s="24"/>
      <c r="P35" s="24"/>
      <c r="Q35" s="24"/>
      <c r="R35" s="24"/>
      <c r="S35" s="24"/>
      <c r="T35" s="24"/>
      <c r="U35" s="24"/>
      <c r="W35" s="25" t="s">
        <v>271</v>
      </c>
      <c r="X35" s="24"/>
      <c r="Y35" s="24"/>
      <c r="Z35" s="24"/>
      <c r="AA35" s="24"/>
      <c r="AB35" s="24"/>
      <c r="AC35" s="24"/>
      <c r="AD35" s="24"/>
      <c r="AE35" s="24"/>
      <c r="AF35" s="24"/>
      <c r="AH35" s="25" t="s">
        <v>253</v>
      </c>
      <c r="AI35" s="24"/>
      <c r="AJ35" s="24"/>
      <c r="AK35" s="24"/>
      <c r="AL35" s="24"/>
      <c r="AM35" s="24"/>
      <c r="AN35" s="24"/>
      <c r="AO35" s="24"/>
      <c r="AP35" s="24"/>
      <c r="AQ35" s="24"/>
      <c r="AS35" s="25" t="s">
        <v>247</v>
      </c>
      <c r="AT35" s="24"/>
      <c r="AU35" s="24"/>
      <c r="AV35" s="24"/>
      <c r="AW35" s="24"/>
      <c r="AX35" s="24"/>
      <c r="AY35" s="24"/>
      <c r="AZ35" s="24"/>
      <c r="BA35" s="24"/>
      <c r="BB35" s="24"/>
      <c r="BD35" s="25" t="s">
        <v>242</v>
      </c>
      <c r="BE35" s="24"/>
      <c r="BF35" s="24"/>
      <c r="BG35" s="24"/>
      <c r="BH35" s="24"/>
      <c r="BI35" s="24"/>
      <c r="BJ35" s="24"/>
      <c r="BK35" s="24"/>
      <c r="BL35" s="24"/>
      <c r="BM35" s="24"/>
    </row>
    <row r="36" spans="1:65" ht="13.5">
      <c r="A36" s="5"/>
      <c r="B36" s="24"/>
      <c r="C36" s="24"/>
      <c r="D36" s="24"/>
      <c r="E36" s="24"/>
      <c r="F36" s="24"/>
      <c r="G36" s="24"/>
      <c r="H36" s="24"/>
      <c r="I36" s="24"/>
      <c r="J36" s="24"/>
      <c r="L36" s="5"/>
      <c r="M36" s="24"/>
      <c r="N36" s="24"/>
      <c r="O36" s="24"/>
      <c r="P36" s="24"/>
      <c r="Q36" s="24"/>
      <c r="R36" s="24"/>
      <c r="S36" s="24"/>
      <c r="T36" s="24"/>
      <c r="U36" s="24"/>
      <c r="W36" s="5"/>
      <c r="X36" s="24"/>
      <c r="Y36" s="24"/>
      <c r="Z36" s="24"/>
      <c r="AA36" s="24"/>
      <c r="AB36" s="24"/>
      <c r="AC36" s="24"/>
      <c r="AD36" s="24"/>
      <c r="AE36" s="24"/>
      <c r="AF36" s="24"/>
      <c r="AH36" s="5"/>
      <c r="AI36" s="24"/>
      <c r="AJ36" s="24"/>
      <c r="AK36" s="24"/>
      <c r="AL36" s="24"/>
      <c r="AM36" s="24"/>
      <c r="AN36" s="24"/>
      <c r="AO36" s="24"/>
      <c r="AP36" s="24"/>
      <c r="AQ36" s="24"/>
      <c r="AS36" s="5"/>
      <c r="AT36" s="24"/>
      <c r="AU36" s="24"/>
      <c r="AV36" s="24"/>
      <c r="AW36" s="24"/>
      <c r="AX36" s="24"/>
      <c r="AY36" s="24"/>
      <c r="AZ36" s="24"/>
      <c r="BA36" s="24"/>
      <c r="BB36" s="24"/>
      <c r="BD36" s="5"/>
      <c r="BE36" s="24"/>
      <c r="BF36" s="24"/>
      <c r="BG36" s="24"/>
      <c r="BH36" s="24"/>
      <c r="BI36" s="24"/>
      <c r="BJ36" s="24"/>
      <c r="BK36" s="24"/>
      <c r="BL36" s="24"/>
      <c r="BM36" s="24"/>
    </row>
    <row r="37" spans="1:65" ht="13.5">
      <c r="A37" s="13"/>
      <c r="B37" s="14" t="s">
        <v>2</v>
      </c>
      <c r="C37" s="14" t="s">
        <v>17</v>
      </c>
      <c r="D37" s="14" t="s">
        <v>196</v>
      </c>
      <c r="E37" s="14" t="s">
        <v>19</v>
      </c>
      <c r="F37" s="14" t="s">
        <v>29</v>
      </c>
      <c r="G37" s="14" t="s">
        <v>39</v>
      </c>
      <c r="H37" s="14" t="s">
        <v>5</v>
      </c>
      <c r="I37" s="14" t="s">
        <v>7</v>
      </c>
      <c r="J37" s="14" t="s">
        <v>146</v>
      </c>
      <c r="L37" s="13"/>
      <c r="M37" s="14" t="s">
        <v>2</v>
      </c>
      <c r="N37" s="14" t="s">
        <v>17</v>
      </c>
      <c r="O37" s="14" t="s">
        <v>196</v>
      </c>
      <c r="P37" s="14" t="s">
        <v>19</v>
      </c>
      <c r="Q37" s="14" t="s">
        <v>29</v>
      </c>
      <c r="R37" s="14" t="s">
        <v>39</v>
      </c>
      <c r="S37" s="14" t="s">
        <v>5</v>
      </c>
      <c r="T37" s="14" t="s">
        <v>7</v>
      </c>
      <c r="U37" s="14" t="s">
        <v>146</v>
      </c>
      <c r="W37" s="13"/>
      <c r="X37" s="14" t="s">
        <v>2</v>
      </c>
      <c r="Y37" s="14" t="s">
        <v>17</v>
      </c>
      <c r="Z37" s="14" t="s">
        <v>196</v>
      </c>
      <c r="AA37" s="14" t="s">
        <v>19</v>
      </c>
      <c r="AB37" s="14" t="s">
        <v>29</v>
      </c>
      <c r="AC37" s="14" t="s">
        <v>39</v>
      </c>
      <c r="AD37" s="14" t="s">
        <v>5</v>
      </c>
      <c r="AE37" s="14" t="s">
        <v>7</v>
      </c>
      <c r="AF37" s="14" t="s">
        <v>146</v>
      </c>
      <c r="AH37" s="13"/>
      <c r="AI37" s="14" t="s">
        <v>2</v>
      </c>
      <c r="AJ37" s="14" t="s">
        <v>17</v>
      </c>
      <c r="AK37" s="14" t="s">
        <v>196</v>
      </c>
      <c r="AL37" s="14" t="s">
        <v>19</v>
      </c>
      <c r="AM37" s="14" t="s">
        <v>29</v>
      </c>
      <c r="AN37" s="14" t="s">
        <v>39</v>
      </c>
      <c r="AO37" s="14" t="s">
        <v>5</v>
      </c>
      <c r="AP37" s="14" t="s">
        <v>7</v>
      </c>
      <c r="AQ37" s="14" t="s">
        <v>146</v>
      </c>
      <c r="AS37" s="13"/>
      <c r="AT37" s="14" t="s">
        <v>2</v>
      </c>
      <c r="AU37" s="14" t="s">
        <v>17</v>
      </c>
      <c r="AV37" s="14" t="s">
        <v>196</v>
      </c>
      <c r="AW37" s="14" t="s">
        <v>19</v>
      </c>
      <c r="AX37" s="14" t="s">
        <v>29</v>
      </c>
      <c r="AY37" s="14" t="s">
        <v>39</v>
      </c>
      <c r="AZ37" s="14" t="s">
        <v>5</v>
      </c>
      <c r="BA37" s="14" t="s">
        <v>7</v>
      </c>
      <c r="BB37" s="14" t="s">
        <v>146</v>
      </c>
      <c r="BD37" s="13"/>
      <c r="BE37" s="14" t="s">
        <v>2</v>
      </c>
      <c r="BF37" s="14" t="s">
        <v>17</v>
      </c>
      <c r="BG37" s="14" t="s">
        <v>196</v>
      </c>
      <c r="BH37" s="14" t="s">
        <v>19</v>
      </c>
      <c r="BI37" s="14" t="s">
        <v>29</v>
      </c>
      <c r="BJ37" s="14" t="s">
        <v>39</v>
      </c>
      <c r="BK37" s="14" t="s">
        <v>5</v>
      </c>
      <c r="BL37" s="14" t="s">
        <v>7</v>
      </c>
      <c r="BM37" s="14" t="s">
        <v>146</v>
      </c>
    </row>
    <row r="38" spans="1:65" ht="13.5">
      <c r="A38" s="13" t="s">
        <v>186</v>
      </c>
      <c r="B38" s="14">
        <f>BE38+AT38+AI38+X38+IF(M38&lt;&gt;"",M38,0)</f>
        <v>73</v>
      </c>
      <c r="C38" s="14">
        <f>BF38+AU38+AJ38+Y38+IF(N38&lt;&gt;"",N38,0)</f>
        <v>76</v>
      </c>
      <c r="D38" s="14">
        <f>BG38+AV38+AK38+Z38+IF(O38&lt;&gt;"",O38,0)</f>
        <v>0</v>
      </c>
      <c r="E38" s="14">
        <f>BH38+AW38+AL38+AA38+IF(P38&lt;&gt;"",P38,0)</f>
        <v>103</v>
      </c>
      <c r="F38" s="14">
        <f>BI38+AX38+AM38+AB38+IF(Q38&lt;&gt;"",Q38,0)</f>
        <v>68</v>
      </c>
      <c r="G38" s="14">
        <f>BJ38+AY38+AN38+AC38+IF(R38&lt;&gt;"",R38,0)</f>
        <v>25</v>
      </c>
      <c r="H38" s="14">
        <f>BK38+AZ38+AO38+AD38+IF(S38&lt;&gt;"",S38,0)</f>
        <v>43</v>
      </c>
      <c r="I38" s="14">
        <f>BL38+BA38+AP38+AE38+IF(T38&lt;&gt;"",T38,0)</f>
        <v>98</v>
      </c>
      <c r="J38" s="14">
        <f>BM38+BB38+AQ38+AF38+IF(U38&lt;&gt;"",U38,0)</f>
        <v>27</v>
      </c>
      <c r="L38" s="13" t="s">
        <v>186</v>
      </c>
      <c r="M38" s="14">
        <f>IF(VerenigingMax!E30&lt;&gt;"",VerenigingMax!E30,"")</f>
      </c>
      <c r="N38" s="14">
        <f>IF(VerenigingMax!F30&lt;&gt;"",VerenigingMax!F30,"")</f>
      </c>
      <c r="O38" s="14">
        <f>IF(VerenigingMax!G30&lt;&gt;"",VerenigingMax!G30,"")</f>
      </c>
      <c r="P38" s="14">
        <f>IF(VerenigingMax!H30&lt;&gt;"",VerenigingMax!H30,"")</f>
      </c>
      <c r="Q38" s="14">
        <f>IF(VerenigingMax!I30&lt;&gt;"",VerenigingMax!I30,"")</f>
      </c>
      <c r="R38" s="14">
        <f>IF(VerenigingMax!J30&lt;&gt;"",VerenigingMax!J30,"")</f>
      </c>
      <c r="S38" s="14">
        <f>IF(VerenigingMax!K30&lt;&gt;"",VerenigingMax!K30,"")</f>
      </c>
      <c r="T38" s="14">
        <f>IF(VerenigingMax!L30&lt;&gt;"",VerenigingMax!L30,"")</f>
      </c>
      <c r="U38" s="14">
        <f>IF(VerenigingMax!M30&lt;&gt;"",VerenigingMax!M30,"")</f>
      </c>
      <c r="W38" s="13" t="s">
        <v>186</v>
      </c>
      <c r="X38" s="14">
        <v>26</v>
      </c>
      <c r="Y38" s="14">
        <v>27</v>
      </c>
      <c r="Z38" s="14">
        <v>0</v>
      </c>
      <c r="AA38" s="14">
        <v>24</v>
      </c>
      <c r="AB38" s="14">
        <v>0</v>
      </c>
      <c r="AC38" s="14">
        <v>25</v>
      </c>
      <c r="AD38" s="14">
        <v>0</v>
      </c>
      <c r="AE38" s="14">
        <v>23</v>
      </c>
      <c r="AF38" s="14">
        <v>0</v>
      </c>
      <c r="AH38" s="13" t="s">
        <v>186</v>
      </c>
      <c r="AI38" s="14">
        <v>0</v>
      </c>
      <c r="AJ38" s="14">
        <v>0</v>
      </c>
      <c r="AK38" s="14">
        <v>0</v>
      </c>
      <c r="AL38" s="14">
        <v>27</v>
      </c>
      <c r="AM38" s="14">
        <v>25</v>
      </c>
      <c r="AN38" s="14">
        <v>0</v>
      </c>
      <c r="AO38" s="14">
        <v>0</v>
      </c>
      <c r="AP38" s="14">
        <v>26</v>
      </c>
      <c r="AQ38" s="14">
        <v>0</v>
      </c>
      <c r="AS38" s="13" t="s">
        <v>186</v>
      </c>
      <c r="AT38" s="14">
        <v>24</v>
      </c>
      <c r="AU38" s="14">
        <v>22</v>
      </c>
      <c r="AV38" s="14">
        <v>0</v>
      </c>
      <c r="AW38" s="14">
        <v>26</v>
      </c>
      <c r="AX38" s="14">
        <v>21</v>
      </c>
      <c r="AY38" s="14">
        <v>0</v>
      </c>
      <c r="AZ38" s="14">
        <v>23</v>
      </c>
      <c r="BA38" s="14">
        <v>25</v>
      </c>
      <c r="BB38" s="14">
        <v>27</v>
      </c>
      <c r="BD38" s="13" t="s">
        <v>186</v>
      </c>
      <c r="BE38" s="14">
        <v>23</v>
      </c>
      <c r="BF38" s="14">
        <v>27</v>
      </c>
      <c r="BG38" s="14">
        <v>0</v>
      </c>
      <c r="BH38" s="14">
        <v>26</v>
      </c>
      <c r="BI38" s="14">
        <v>22</v>
      </c>
      <c r="BJ38" s="14">
        <v>0</v>
      </c>
      <c r="BK38" s="14">
        <v>20</v>
      </c>
      <c r="BL38" s="14">
        <v>24</v>
      </c>
      <c r="BM38" s="14">
        <v>0</v>
      </c>
    </row>
    <row r="39" spans="1:65" ht="13.5">
      <c r="A39" s="13" t="s">
        <v>187</v>
      </c>
      <c r="B39" s="14">
        <f>BE39+AT39+AI39+X39+IF(M39&lt;&gt;"",M39,0)</f>
        <v>17</v>
      </c>
      <c r="C39" s="14">
        <f>BF39+AU39+AJ39+Y39+IF(N39&lt;&gt;"",N39,0)</f>
        <v>45</v>
      </c>
      <c r="D39" s="14">
        <f>BG39+AV39+AK39+Z39+IF(O39&lt;&gt;"",O39,0)</f>
        <v>0</v>
      </c>
      <c r="E39" s="14">
        <f>BH39+AW39+AL39+AA39+IF(P39&lt;&gt;"",P39,0)</f>
        <v>61</v>
      </c>
      <c r="F39" s="14">
        <f>BI39+AX39+AM39+AB39+IF(Q39&lt;&gt;"",Q39,0)</f>
        <v>57</v>
      </c>
      <c r="G39" s="14">
        <f>BJ39+AY39+AN39+AC39+IF(R39&lt;&gt;"",R39,0)</f>
        <v>22</v>
      </c>
      <c r="H39" s="14">
        <f>BK39+AZ39+AO39+AD39+IF(S39&lt;&gt;"",S39,0)</f>
        <v>0</v>
      </c>
      <c r="I39" s="14">
        <f>BL39+BA39+AP39+AE39+IF(T39&lt;&gt;"",T39,0)</f>
        <v>24</v>
      </c>
      <c r="J39" s="14">
        <f>BM39+BB39+AQ39+AF39+IF(U39&lt;&gt;"",U39,0)</f>
        <v>0</v>
      </c>
      <c r="L39" s="13" t="s">
        <v>187</v>
      </c>
      <c r="M39" s="14">
        <f>IF(VerenigingMax!E31&lt;&gt;"",VerenigingMax!E31,"")</f>
      </c>
      <c r="N39" s="14">
        <f>IF(VerenigingMax!F31&lt;&gt;"",VerenigingMax!F31,"")</f>
      </c>
      <c r="O39" s="14">
        <f>IF(VerenigingMax!G31&lt;&gt;"",VerenigingMax!G31,"")</f>
      </c>
      <c r="P39" s="14">
        <f>IF(VerenigingMax!H31&lt;&gt;"",VerenigingMax!H31,"")</f>
      </c>
      <c r="Q39" s="14">
        <f>IF(VerenigingMax!I31&lt;&gt;"",VerenigingMax!I31,"")</f>
      </c>
      <c r="R39" s="14">
        <f>IF(VerenigingMax!J31&lt;&gt;"",VerenigingMax!J31,"")</f>
      </c>
      <c r="S39" s="14">
        <f>IF(VerenigingMax!K31&lt;&gt;"",VerenigingMax!K31,"")</f>
      </c>
      <c r="T39" s="14">
        <f>IF(VerenigingMax!L31&lt;&gt;"",VerenigingMax!L31,"")</f>
      </c>
      <c r="U39" s="14">
        <f>IF(VerenigingMax!M31&lt;&gt;"",VerenigingMax!M31,"")</f>
      </c>
      <c r="W39" s="13" t="s">
        <v>187</v>
      </c>
      <c r="X39" s="14">
        <v>0</v>
      </c>
      <c r="Y39" s="14">
        <v>20</v>
      </c>
      <c r="Z39" s="14">
        <v>0</v>
      </c>
      <c r="AA39" s="14">
        <v>0</v>
      </c>
      <c r="AB39" s="14">
        <v>0</v>
      </c>
      <c r="AC39" s="14">
        <v>22</v>
      </c>
      <c r="AD39" s="14">
        <v>0</v>
      </c>
      <c r="AE39" s="14">
        <v>0</v>
      </c>
      <c r="AF39" s="14">
        <v>0</v>
      </c>
      <c r="AH39" s="13" t="s">
        <v>187</v>
      </c>
      <c r="AI39" s="14">
        <v>0</v>
      </c>
      <c r="AJ39" s="14">
        <v>0</v>
      </c>
      <c r="AK39" s="14">
        <v>0</v>
      </c>
      <c r="AL39" s="14">
        <v>23</v>
      </c>
      <c r="AM39" s="14">
        <v>21</v>
      </c>
      <c r="AN39" s="14">
        <v>0</v>
      </c>
      <c r="AO39" s="14">
        <v>0</v>
      </c>
      <c r="AP39" s="14">
        <v>24</v>
      </c>
      <c r="AQ39" s="14">
        <v>0</v>
      </c>
      <c r="AS39" s="13" t="s">
        <v>187</v>
      </c>
      <c r="AT39" s="14">
        <v>0</v>
      </c>
      <c r="AU39" s="14">
        <v>0</v>
      </c>
      <c r="AV39" s="14">
        <v>0</v>
      </c>
      <c r="AW39" s="14">
        <v>19</v>
      </c>
      <c r="AX39" s="14">
        <v>20</v>
      </c>
      <c r="AY39" s="14">
        <v>0</v>
      </c>
      <c r="AZ39" s="14">
        <v>0</v>
      </c>
      <c r="BA39" s="14">
        <v>0</v>
      </c>
      <c r="BB39" s="14">
        <v>0</v>
      </c>
      <c r="BD39" s="13" t="s">
        <v>187</v>
      </c>
      <c r="BE39" s="14">
        <v>17</v>
      </c>
      <c r="BF39" s="14">
        <v>25</v>
      </c>
      <c r="BG39" s="14">
        <v>0</v>
      </c>
      <c r="BH39" s="14">
        <v>19</v>
      </c>
      <c r="BI39" s="14">
        <v>16</v>
      </c>
      <c r="BJ39" s="14">
        <v>0</v>
      </c>
      <c r="BK39" s="14">
        <v>0</v>
      </c>
      <c r="BL39" s="14">
        <v>0</v>
      </c>
      <c r="BM39" s="14">
        <v>0</v>
      </c>
    </row>
    <row r="40" spans="1:65" ht="13.5">
      <c r="A40" s="13" t="s">
        <v>188</v>
      </c>
      <c r="B40" s="14">
        <f>BE40+AT40+AI40+X40+IF(M40&lt;&gt;"",M40,0)</f>
        <v>0</v>
      </c>
      <c r="C40" s="14">
        <f>BF40+AU40+AJ40+Y40+IF(N40&lt;&gt;"",N40,0)</f>
        <v>21</v>
      </c>
      <c r="D40" s="14">
        <f>BG40+AV40+AK40+Z40+IF(O40&lt;&gt;"",O40,0)</f>
        <v>0</v>
      </c>
      <c r="E40" s="14">
        <f>BH40+AW40+AL40+AA40+IF(P40&lt;&gt;"",P40,0)</f>
        <v>40</v>
      </c>
      <c r="F40" s="14">
        <f>BI40+AX40+AM40+AB40+IF(Q40&lt;&gt;"",Q40,0)</f>
        <v>38</v>
      </c>
      <c r="G40" s="14">
        <f>BJ40+AY40+AN40+AC40+IF(R40&lt;&gt;"",R40,0)</f>
        <v>21</v>
      </c>
      <c r="H40" s="14">
        <f>BK40+AZ40+AO40+AD40+IF(S40&lt;&gt;"",S40,0)</f>
        <v>0</v>
      </c>
      <c r="I40" s="14">
        <f>BL40+BA40+AP40+AE40+IF(T40&lt;&gt;"",T40,0)</f>
        <v>0</v>
      </c>
      <c r="J40" s="14">
        <f>BM40+BB40+AQ40+AF40+IF(U40&lt;&gt;"",U40,0)</f>
        <v>0</v>
      </c>
      <c r="L40" s="13" t="s">
        <v>188</v>
      </c>
      <c r="M40" s="14">
        <f>IF(VerenigingMax!E32&lt;&gt;"",VerenigingMax!E32,"")</f>
      </c>
      <c r="N40" s="14">
        <f>IF(VerenigingMax!F32&lt;&gt;"",VerenigingMax!F32,"")</f>
      </c>
      <c r="O40" s="14">
        <f>IF(VerenigingMax!G32&lt;&gt;"",VerenigingMax!G32,"")</f>
      </c>
      <c r="P40" s="14">
        <f>IF(VerenigingMax!H32&lt;&gt;"",VerenigingMax!H32,"")</f>
      </c>
      <c r="Q40" s="14">
        <f>IF(VerenigingMax!I32&lt;&gt;"",VerenigingMax!I32,"")</f>
      </c>
      <c r="R40" s="14">
        <f>IF(VerenigingMax!J32&lt;&gt;"",VerenigingMax!J32,"")</f>
      </c>
      <c r="S40" s="14">
        <f>IF(VerenigingMax!K32&lt;&gt;"",VerenigingMax!K32,"")</f>
      </c>
      <c r="T40" s="14">
        <f>IF(VerenigingMax!L32&lt;&gt;"",VerenigingMax!L32,"")</f>
      </c>
      <c r="U40" s="14">
        <f>IF(VerenigingMax!M32&lt;&gt;"",VerenigingMax!M32,"")</f>
      </c>
      <c r="W40" s="13" t="s">
        <v>188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21</v>
      </c>
      <c r="AD40" s="14">
        <v>0</v>
      </c>
      <c r="AE40" s="14">
        <v>0</v>
      </c>
      <c r="AF40" s="14">
        <v>0</v>
      </c>
      <c r="AH40" s="13" t="s">
        <v>188</v>
      </c>
      <c r="AI40" s="14">
        <v>0</v>
      </c>
      <c r="AJ40" s="14">
        <v>0</v>
      </c>
      <c r="AK40" s="14">
        <v>0</v>
      </c>
      <c r="AL40" s="14">
        <v>22</v>
      </c>
      <c r="AM40" s="14">
        <v>20</v>
      </c>
      <c r="AN40" s="14">
        <v>0</v>
      </c>
      <c r="AO40" s="14">
        <v>0</v>
      </c>
      <c r="AP40" s="14">
        <v>0</v>
      </c>
      <c r="AQ40" s="14">
        <v>0</v>
      </c>
      <c r="AS40" s="13" t="s">
        <v>188</v>
      </c>
      <c r="AT40" s="14">
        <v>0</v>
      </c>
      <c r="AU40" s="14">
        <v>0</v>
      </c>
      <c r="AV40" s="14">
        <v>0</v>
      </c>
      <c r="AW40" s="14">
        <v>0</v>
      </c>
      <c r="AX40" s="14">
        <v>18</v>
      </c>
      <c r="AY40" s="14">
        <v>0</v>
      </c>
      <c r="AZ40" s="14">
        <v>0</v>
      </c>
      <c r="BA40" s="14">
        <v>0</v>
      </c>
      <c r="BB40" s="14">
        <v>0</v>
      </c>
      <c r="BD40" s="13" t="s">
        <v>188</v>
      </c>
      <c r="BE40" s="14">
        <v>0</v>
      </c>
      <c r="BF40" s="14">
        <v>21</v>
      </c>
      <c r="BG40" s="14">
        <v>0</v>
      </c>
      <c r="BH40" s="14">
        <v>18</v>
      </c>
      <c r="BI40" s="14">
        <v>0</v>
      </c>
      <c r="BJ40" s="14">
        <v>0</v>
      </c>
      <c r="BK40" s="14">
        <v>0</v>
      </c>
      <c r="BL40" s="14">
        <v>0</v>
      </c>
      <c r="BM40" s="14">
        <v>0</v>
      </c>
    </row>
    <row r="41" spans="1:65" ht="13.5">
      <c r="A41" s="13"/>
      <c r="B41" s="14"/>
      <c r="C41" s="14"/>
      <c r="D41" s="14"/>
      <c r="E41" s="14"/>
      <c r="F41" s="14"/>
      <c r="G41" s="14"/>
      <c r="H41" s="14"/>
      <c r="I41" s="14"/>
      <c r="J41" s="14"/>
      <c r="L41" s="13"/>
      <c r="M41" s="14"/>
      <c r="N41" s="14"/>
      <c r="O41" s="14"/>
      <c r="P41" s="14"/>
      <c r="Q41" s="14"/>
      <c r="R41" s="14"/>
      <c r="S41" s="14"/>
      <c r="T41" s="14"/>
      <c r="U41" s="14"/>
      <c r="W41" s="13"/>
      <c r="X41" s="14"/>
      <c r="Y41" s="14"/>
      <c r="Z41" s="14"/>
      <c r="AA41" s="14"/>
      <c r="AB41" s="14"/>
      <c r="AC41" s="14"/>
      <c r="AD41" s="14"/>
      <c r="AE41" s="14"/>
      <c r="AF41" s="14"/>
      <c r="AH41" s="13"/>
      <c r="AI41" s="14"/>
      <c r="AJ41" s="14"/>
      <c r="AK41" s="14"/>
      <c r="AL41" s="14"/>
      <c r="AM41" s="14"/>
      <c r="AN41" s="14"/>
      <c r="AO41" s="14"/>
      <c r="AP41" s="14"/>
      <c r="AQ41" s="14"/>
      <c r="AS41" s="13"/>
      <c r="AT41" s="14"/>
      <c r="AU41" s="14"/>
      <c r="AV41" s="14"/>
      <c r="AW41" s="14"/>
      <c r="AX41" s="14"/>
      <c r="AY41" s="14"/>
      <c r="AZ41" s="14"/>
      <c r="BA41" s="14"/>
      <c r="BB41" s="14"/>
      <c r="BD41" s="13"/>
      <c r="BE41" s="14"/>
      <c r="BF41" s="14"/>
      <c r="BG41" s="14"/>
      <c r="BH41" s="14"/>
      <c r="BI41" s="14"/>
      <c r="BJ41" s="14"/>
      <c r="BK41" s="14"/>
      <c r="BL41" s="14"/>
      <c r="BM41" s="14"/>
    </row>
    <row r="42" spans="1:65" ht="13.5">
      <c r="A42" s="13" t="s">
        <v>189</v>
      </c>
      <c r="B42" s="14">
        <f>BE42+AT42+AI42+X42+IF(M42&lt;&gt;"",M42,0)</f>
        <v>66</v>
      </c>
      <c r="C42" s="14">
        <f>BF42+AU42+AJ42+Y42+IF(N42&lt;&gt;"",N42,0)</f>
        <v>79</v>
      </c>
      <c r="D42" s="14">
        <f>BG42+AV42+AK42+Z42+IF(O42&lt;&gt;"",O42,0)</f>
        <v>0</v>
      </c>
      <c r="E42" s="14">
        <f>BH42+AW42+AL42+AA42+IF(P42&lt;&gt;"",P42,0)</f>
        <v>77</v>
      </c>
      <c r="F42" s="14">
        <f>BI42+AX42+AM42+AB42+IF(Q42&lt;&gt;"",Q42,0)</f>
        <v>92</v>
      </c>
      <c r="G42" s="14">
        <f>BJ42+AY42+AN42+AC42+IF(R42&lt;&gt;"",R42,0)</f>
        <v>49</v>
      </c>
      <c r="H42" s="14">
        <f>BK42+AZ42+AO42+AD42+IF(S42&lt;&gt;"",S42,0)</f>
        <v>61</v>
      </c>
      <c r="I42" s="14">
        <f>BL42+BA42+AP42+AE42+IF(T42&lt;&gt;"",T42,0)</f>
        <v>53</v>
      </c>
      <c r="J42" s="14">
        <f>BM42+BB42+AQ42+AF42+IF(U42&lt;&gt;"",U42,0)</f>
        <v>0</v>
      </c>
      <c r="L42" s="13" t="s">
        <v>189</v>
      </c>
      <c r="M42" s="14">
        <f>IF(VerenigingMax!E36&lt;&gt;"",VerenigingMax!E36,"")</f>
      </c>
      <c r="N42" s="14">
        <f>IF(VerenigingMax!F36&lt;&gt;"",VerenigingMax!F36,"")</f>
      </c>
      <c r="O42" s="14">
        <f>IF(VerenigingMax!G36&lt;&gt;"",VerenigingMax!G36,"")</f>
      </c>
      <c r="P42" s="14">
        <f>IF(VerenigingMax!H36&lt;&gt;"",VerenigingMax!H36,"")</f>
      </c>
      <c r="Q42" s="14">
        <f>IF(VerenigingMax!I36&lt;&gt;"",VerenigingMax!I36,"")</f>
      </c>
      <c r="R42" s="14">
        <f>IF(VerenigingMax!J36&lt;&gt;"",VerenigingMax!J36,"")</f>
      </c>
      <c r="S42" s="14">
        <f>IF(VerenigingMax!K36&lt;&gt;"",VerenigingMax!K36,"")</f>
      </c>
      <c r="T42" s="14">
        <f>IF(VerenigingMax!L36&lt;&gt;"",VerenigingMax!L36,"")</f>
      </c>
      <c r="U42" s="14">
        <f>IF(VerenigingMax!M36&lt;&gt;"",VerenigingMax!M36,"")</f>
      </c>
      <c r="W42" s="13" t="s">
        <v>189</v>
      </c>
      <c r="X42" s="14">
        <v>22</v>
      </c>
      <c r="Y42" s="14">
        <v>26</v>
      </c>
      <c r="Z42" s="14">
        <v>0</v>
      </c>
      <c r="AA42" s="14">
        <v>27</v>
      </c>
      <c r="AB42" s="14">
        <v>23</v>
      </c>
      <c r="AC42" s="14">
        <v>24</v>
      </c>
      <c r="AD42" s="14">
        <v>0</v>
      </c>
      <c r="AE42" s="14">
        <v>0</v>
      </c>
      <c r="AF42" s="14">
        <v>0</v>
      </c>
      <c r="AH42" s="13" t="s">
        <v>189</v>
      </c>
      <c r="AI42" s="14">
        <v>0</v>
      </c>
      <c r="AJ42" s="14">
        <v>0</v>
      </c>
      <c r="AK42" s="14">
        <v>0</v>
      </c>
      <c r="AL42" s="14">
        <v>27</v>
      </c>
      <c r="AM42" s="14">
        <v>25</v>
      </c>
      <c r="AN42" s="14">
        <v>0</v>
      </c>
      <c r="AO42" s="14">
        <v>23</v>
      </c>
      <c r="AP42" s="14">
        <v>0</v>
      </c>
      <c r="AQ42" s="14">
        <v>0</v>
      </c>
      <c r="AS42" s="13" t="s">
        <v>189</v>
      </c>
      <c r="AT42" s="14">
        <v>23</v>
      </c>
      <c r="AU42" s="14">
        <v>27</v>
      </c>
      <c r="AV42" s="14">
        <v>0</v>
      </c>
      <c r="AW42" s="14">
        <v>0</v>
      </c>
      <c r="AX42" s="14">
        <v>22</v>
      </c>
      <c r="AY42" s="14">
        <v>0</v>
      </c>
      <c r="AZ42" s="14">
        <v>19</v>
      </c>
      <c r="BA42" s="14">
        <v>26</v>
      </c>
      <c r="BB42" s="14">
        <v>0</v>
      </c>
      <c r="BD42" s="13" t="s">
        <v>189</v>
      </c>
      <c r="BE42" s="14">
        <v>21</v>
      </c>
      <c r="BF42" s="14">
        <v>26</v>
      </c>
      <c r="BG42" s="14">
        <v>0</v>
      </c>
      <c r="BH42" s="14">
        <v>23</v>
      </c>
      <c r="BI42" s="14">
        <v>22</v>
      </c>
      <c r="BJ42" s="14">
        <v>25</v>
      </c>
      <c r="BK42" s="14">
        <v>19</v>
      </c>
      <c r="BL42" s="14">
        <v>27</v>
      </c>
      <c r="BM42" s="14">
        <v>0</v>
      </c>
    </row>
    <row r="43" spans="1:65" ht="13.5">
      <c r="A43" s="13" t="s">
        <v>190</v>
      </c>
      <c r="B43" s="14">
        <f>BE43+AT43+AI43+X43+IF(M43&lt;&gt;"",M43,0)</f>
        <v>0</v>
      </c>
      <c r="C43" s="14">
        <f>BF43+AU43+AJ43+Y43+IF(N43&lt;&gt;"",N43,0)</f>
        <v>48</v>
      </c>
      <c r="D43" s="14">
        <f>BG43+AV43+AK43+Z43+IF(O43&lt;&gt;"",O43,0)</f>
        <v>0</v>
      </c>
      <c r="E43" s="14">
        <f>BH43+AW43+AL43+AA43+IF(P43&lt;&gt;"",P43,0)</f>
        <v>51</v>
      </c>
      <c r="F43" s="14">
        <f>BI43+AX43+AM43+AB43+IF(Q43&lt;&gt;"",Q43,0)</f>
        <v>21</v>
      </c>
      <c r="G43" s="14">
        <f>BJ43+AY43+AN43+AC43+IF(R43&lt;&gt;"",R43,0)</f>
        <v>0</v>
      </c>
      <c r="H43" s="14">
        <f>BK43+AZ43+AO43+AD43+IF(S43&lt;&gt;"",S43,0)</f>
        <v>0</v>
      </c>
      <c r="I43" s="14">
        <f>BL43+BA43+AP43+AE43+IF(T43&lt;&gt;"",T43,0)</f>
        <v>45</v>
      </c>
      <c r="J43" s="14">
        <f>BM43+BB43+AQ43+AF43+IF(U43&lt;&gt;"",U43,0)</f>
        <v>0</v>
      </c>
      <c r="L43" s="13" t="s">
        <v>190</v>
      </c>
      <c r="M43" s="14">
        <f>IF(VerenigingMax!E37&lt;&gt;"",VerenigingMax!E37,"")</f>
      </c>
      <c r="N43" s="14">
        <f>IF(VerenigingMax!F37&lt;&gt;"",VerenigingMax!F37,"")</f>
      </c>
      <c r="O43" s="14">
        <f>IF(VerenigingMax!G37&lt;&gt;"",VerenigingMax!G37,"")</f>
      </c>
      <c r="P43" s="14">
        <f>IF(VerenigingMax!H37&lt;&gt;"",VerenigingMax!H37,"")</f>
      </c>
      <c r="Q43" s="14">
        <f>IF(VerenigingMax!I37&lt;&gt;"",VerenigingMax!I37,"")</f>
      </c>
      <c r="R43" s="14">
        <f>IF(VerenigingMax!J37&lt;&gt;"",VerenigingMax!J37,"")</f>
      </c>
      <c r="S43" s="14">
        <f>IF(VerenigingMax!K37&lt;&gt;"",VerenigingMax!K37,"")</f>
      </c>
      <c r="T43" s="14">
        <f>IF(VerenigingMax!L37&lt;&gt;"",VerenigingMax!L37,"")</f>
      </c>
      <c r="U43" s="14">
        <f>IF(VerenigingMax!M37&lt;&gt;"",VerenigingMax!M37,"")</f>
      </c>
      <c r="W43" s="13" t="s">
        <v>190</v>
      </c>
      <c r="X43" s="14">
        <v>0</v>
      </c>
      <c r="Y43" s="14">
        <v>0</v>
      </c>
      <c r="Z43" s="14">
        <v>0</v>
      </c>
      <c r="AA43" s="14">
        <v>25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H43" s="13" t="s">
        <v>190</v>
      </c>
      <c r="AI43" s="14">
        <v>0</v>
      </c>
      <c r="AJ43" s="14">
        <v>0</v>
      </c>
      <c r="AK43" s="14">
        <v>0</v>
      </c>
      <c r="AL43" s="14">
        <v>26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S43" s="13" t="s">
        <v>190</v>
      </c>
      <c r="AT43" s="14">
        <v>0</v>
      </c>
      <c r="AU43" s="14">
        <v>24</v>
      </c>
      <c r="AV43" s="14">
        <v>0</v>
      </c>
      <c r="AW43" s="14">
        <v>0</v>
      </c>
      <c r="AX43" s="14">
        <v>21</v>
      </c>
      <c r="AY43" s="14">
        <v>0</v>
      </c>
      <c r="AZ43" s="14">
        <v>0</v>
      </c>
      <c r="BA43" s="14">
        <v>25</v>
      </c>
      <c r="BB43" s="14">
        <v>0</v>
      </c>
      <c r="BD43" s="13" t="s">
        <v>190</v>
      </c>
      <c r="BE43" s="14">
        <v>0</v>
      </c>
      <c r="BF43" s="14">
        <v>24</v>
      </c>
      <c r="BG43" s="14">
        <v>0</v>
      </c>
      <c r="BH43" s="14">
        <v>0</v>
      </c>
      <c r="BI43" s="14">
        <v>0</v>
      </c>
      <c r="BJ43" s="14">
        <v>0</v>
      </c>
      <c r="BK43" s="14">
        <v>0</v>
      </c>
      <c r="BL43" s="14">
        <v>20</v>
      </c>
      <c r="BM43" s="14">
        <v>0</v>
      </c>
    </row>
    <row r="44" spans="1:65" ht="13.5">
      <c r="A44" s="13" t="s">
        <v>191</v>
      </c>
      <c r="B44" s="14">
        <f>BE44+AT44+AI44+X44+IF(M44&lt;&gt;"",M44,0)</f>
        <v>0</v>
      </c>
      <c r="C44" s="14">
        <f>BF44+AU44+AJ44+Y44+IF(N44&lt;&gt;"",N44,0)</f>
        <v>0</v>
      </c>
      <c r="D44" s="14">
        <f>BG44+AV44+AK44+Z44+IF(O44&lt;&gt;"",O44,0)</f>
        <v>0</v>
      </c>
      <c r="E44" s="14">
        <f>BH44+AW44+AL44+AA44+IF(P44&lt;&gt;"",P44,0)</f>
        <v>45</v>
      </c>
      <c r="F44" s="14">
        <f>BI44+AX44+AM44+AB44+IF(Q44&lt;&gt;"",Q44,0)</f>
        <v>20</v>
      </c>
      <c r="G44" s="14">
        <f>BJ44+AY44+AN44+AC44+IF(R44&lt;&gt;"",R44,0)</f>
        <v>0</v>
      </c>
      <c r="H44" s="14">
        <f>BK44+AZ44+AO44+AD44+IF(S44&lt;&gt;"",S44,0)</f>
        <v>0</v>
      </c>
      <c r="I44" s="14">
        <f>BL44+BA44+AP44+AE44+IF(T44&lt;&gt;"",T44,0)</f>
        <v>0</v>
      </c>
      <c r="J44" s="14">
        <f>BM44+BB44+AQ44+AF44+IF(U44&lt;&gt;"",U44,0)</f>
        <v>0</v>
      </c>
      <c r="L44" s="13" t="s">
        <v>191</v>
      </c>
      <c r="M44" s="14">
        <f>IF(VerenigingMax!E38&lt;&gt;"",VerenigingMax!E38,"")</f>
      </c>
      <c r="N44" s="14">
        <f>IF(VerenigingMax!F38&lt;&gt;"",VerenigingMax!F38,"")</f>
      </c>
      <c r="O44" s="14">
        <f>IF(VerenigingMax!G38&lt;&gt;"",VerenigingMax!G38,"")</f>
      </c>
      <c r="P44" s="14">
        <f>IF(VerenigingMax!H38&lt;&gt;"",VerenigingMax!H38,"")</f>
      </c>
      <c r="Q44" s="14">
        <f>IF(VerenigingMax!I38&lt;&gt;"",VerenigingMax!I38,"")</f>
      </c>
      <c r="R44" s="14">
        <f>IF(VerenigingMax!J38&lt;&gt;"",VerenigingMax!J38,"")</f>
      </c>
      <c r="S44" s="14">
        <f>IF(VerenigingMax!K38&lt;&gt;"",VerenigingMax!K38,"")</f>
      </c>
      <c r="T44" s="14">
        <f>IF(VerenigingMax!L38&lt;&gt;"",VerenigingMax!L38,"")</f>
      </c>
      <c r="U44" s="14">
        <f>IF(VerenigingMax!M38&lt;&gt;"",VerenigingMax!M38,"")</f>
      </c>
      <c r="W44" s="13" t="s">
        <v>191</v>
      </c>
      <c r="X44" s="14">
        <v>0</v>
      </c>
      <c r="Y44" s="14">
        <v>0</v>
      </c>
      <c r="Z44" s="14">
        <v>0</v>
      </c>
      <c r="AA44" s="14">
        <v>21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H44" s="13" t="s">
        <v>191</v>
      </c>
      <c r="AI44" s="14">
        <v>0</v>
      </c>
      <c r="AJ44" s="14">
        <v>0</v>
      </c>
      <c r="AK44" s="14">
        <v>0</v>
      </c>
      <c r="AL44" s="14">
        <v>24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S44" s="13" t="s">
        <v>191</v>
      </c>
      <c r="AT44" s="14">
        <v>0</v>
      </c>
      <c r="AU44" s="14">
        <v>0</v>
      </c>
      <c r="AV44" s="14">
        <v>0</v>
      </c>
      <c r="AW44" s="14">
        <v>0</v>
      </c>
      <c r="AX44" s="14">
        <v>20</v>
      </c>
      <c r="AY44" s="14">
        <v>0</v>
      </c>
      <c r="AZ44" s="14">
        <v>0</v>
      </c>
      <c r="BA44" s="14">
        <v>0</v>
      </c>
      <c r="BB44" s="14">
        <v>0</v>
      </c>
      <c r="BD44" s="13" t="s">
        <v>191</v>
      </c>
      <c r="BE44" s="14">
        <v>0</v>
      </c>
      <c r="BF44" s="14">
        <v>0</v>
      </c>
      <c r="BG44" s="14">
        <v>0</v>
      </c>
      <c r="BH44" s="14">
        <v>0</v>
      </c>
      <c r="BI44" s="14">
        <v>0</v>
      </c>
      <c r="BJ44" s="14">
        <v>0</v>
      </c>
      <c r="BK44" s="14">
        <v>0</v>
      </c>
      <c r="BL44" s="14">
        <v>0</v>
      </c>
      <c r="BM44" s="14">
        <v>0</v>
      </c>
    </row>
    <row r="45" spans="1:65" ht="14.25" thickBot="1">
      <c r="A45" s="13"/>
      <c r="B45" s="16"/>
      <c r="C45" s="16"/>
      <c r="D45" s="16"/>
      <c r="E45" s="16"/>
      <c r="F45" s="16"/>
      <c r="G45" s="16"/>
      <c r="H45" s="16"/>
      <c r="I45" s="16"/>
      <c r="J45" s="16"/>
      <c r="L45" s="13"/>
      <c r="M45" s="16"/>
      <c r="N45" s="16"/>
      <c r="O45" s="16"/>
      <c r="P45" s="16"/>
      <c r="Q45" s="16"/>
      <c r="R45" s="16"/>
      <c r="S45" s="16"/>
      <c r="T45" s="16"/>
      <c r="U45" s="16"/>
      <c r="W45" s="13"/>
      <c r="X45" s="16"/>
      <c r="Y45" s="16"/>
      <c r="Z45" s="16"/>
      <c r="AA45" s="16"/>
      <c r="AB45" s="16"/>
      <c r="AC45" s="16"/>
      <c r="AD45" s="16"/>
      <c r="AE45" s="16"/>
      <c r="AF45" s="16"/>
      <c r="AH45" s="13"/>
      <c r="AI45" s="16"/>
      <c r="AJ45" s="16"/>
      <c r="AK45" s="16"/>
      <c r="AL45" s="16"/>
      <c r="AM45" s="16"/>
      <c r="AN45" s="16"/>
      <c r="AO45" s="16"/>
      <c r="AP45" s="16"/>
      <c r="AQ45" s="16"/>
      <c r="AS45" s="13"/>
      <c r="AT45" s="16"/>
      <c r="AU45" s="16"/>
      <c r="AV45" s="16"/>
      <c r="AW45" s="16"/>
      <c r="AX45" s="16"/>
      <c r="AY45" s="16"/>
      <c r="AZ45" s="16"/>
      <c r="BA45" s="16"/>
      <c r="BB45" s="16"/>
      <c r="BD45" s="13"/>
      <c r="BE45" s="16"/>
      <c r="BF45" s="16"/>
      <c r="BG45" s="16"/>
      <c r="BH45" s="16"/>
      <c r="BI45" s="16"/>
      <c r="BJ45" s="16"/>
      <c r="BK45" s="16"/>
      <c r="BL45" s="16"/>
      <c r="BM45" s="16"/>
    </row>
    <row r="46" spans="1:65" ht="13.5">
      <c r="A46" s="6" t="s">
        <v>192</v>
      </c>
      <c r="B46" s="17">
        <f>SUM(B38:B40)</f>
        <v>90</v>
      </c>
      <c r="C46" s="17">
        <f aca="true" t="shared" si="39" ref="C46:J46">SUM(C38:C40)</f>
        <v>142</v>
      </c>
      <c r="D46" s="17">
        <f t="shared" si="39"/>
        <v>0</v>
      </c>
      <c r="E46" s="17">
        <f t="shared" si="39"/>
        <v>204</v>
      </c>
      <c r="F46" s="17">
        <f t="shared" si="39"/>
        <v>163</v>
      </c>
      <c r="G46" s="17">
        <f t="shared" si="39"/>
        <v>68</v>
      </c>
      <c r="H46" s="17">
        <f t="shared" si="39"/>
        <v>43</v>
      </c>
      <c r="I46" s="17">
        <f t="shared" si="39"/>
        <v>122</v>
      </c>
      <c r="J46" s="18">
        <f t="shared" si="39"/>
        <v>27</v>
      </c>
      <c r="L46" s="6" t="s">
        <v>192</v>
      </c>
      <c r="M46" s="17">
        <f>SUM(M38:M40)</f>
        <v>0</v>
      </c>
      <c r="N46" s="17">
        <f aca="true" t="shared" si="40" ref="N46:U46">SUM(N38:N40)</f>
        <v>0</v>
      </c>
      <c r="O46" s="17">
        <f t="shared" si="40"/>
        <v>0</v>
      </c>
      <c r="P46" s="17">
        <f t="shared" si="40"/>
        <v>0</v>
      </c>
      <c r="Q46" s="17">
        <f t="shared" si="40"/>
        <v>0</v>
      </c>
      <c r="R46" s="17">
        <f t="shared" si="40"/>
        <v>0</v>
      </c>
      <c r="S46" s="17">
        <f t="shared" si="40"/>
        <v>0</v>
      </c>
      <c r="T46" s="17">
        <f t="shared" si="40"/>
        <v>0</v>
      </c>
      <c r="U46" s="18">
        <f t="shared" si="40"/>
        <v>0</v>
      </c>
      <c r="W46" s="6" t="s">
        <v>192</v>
      </c>
      <c r="X46" s="17">
        <f>SUM(X38:X40)</f>
        <v>26</v>
      </c>
      <c r="Y46" s="17">
        <f aca="true" t="shared" si="41" ref="Y46:AF46">SUM(Y38:Y40)</f>
        <v>47</v>
      </c>
      <c r="Z46" s="17">
        <f t="shared" si="41"/>
        <v>0</v>
      </c>
      <c r="AA46" s="17">
        <f t="shared" si="41"/>
        <v>24</v>
      </c>
      <c r="AB46" s="17">
        <f t="shared" si="41"/>
        <v>0</v>
      </c>
      <c r="AC46" s="17">
        <f t="shared" si="41"/>
        <v>68</v>
      </c>
      <c r="AD46" s="17">
        <f t="shared" si="41"/>
        <v>0</v>
      </c>
      <c r="AE46" s="17">
        <f t="shared" si="41"/>
        <v>23</v>
      </c>
      <c r="AF46" s="18">
        <f t="shared" si="41"/>
        <v>0</v>
      </c>
      <c r="AH46" s="6" t="s">
        <v>192</v>
      </c>
      <c r="AI46" s="17">
        <f>SUM(AI38:AI40)</f>
        <v>0</v>
      </c>
      <c r="AJ46" s="17">
        <f aca="true" t="shared" si="42" ref="AJ46:AQ46">SUM(AJ38:AJ40)</f>
        <v>0</v>
      </c>
      <c r="AK46" s="17">
        <f t="shared" si="42"/>
        <v>0</v>
      </c>
      <c r="AL46" s="17">
        <f t="shared" si="42"/>
        <v>72</v>
      </c>
      <c r="AM46" s="17">
        <f t="shared" si="42"/>
        <v>66</v>
      </c>
      <c r="AN46" s="17">
        <f t="shared" si="42"/>
        <v>0</v>
      </c>
      <c r="AO46" s="17">
        <f t="shared" si="42"/>
        <v>0</v>
      </c>
      <c r="AP46" s="17">
        <f t="shared" si="42"/>
        <v>50</v>
      </c>
      <c r="AQ46" s="18">
        <f t="shared" si="42"/>
        <v>0</v>
      </c>
      <c r="AS46" s="6" t="s">
        <v>192</v>
      </c>
      <c r="AT46" s="17">
        <f>SUM(AT38:AT40)</f>
        <v>24</v>
      </c>
      <c r="AU46" s="17">
        <f aca="true" t="shared" si="43" ref="AU46:BB46">SUM(AU38:AU40)</f>
        <v>22</v>
      </c>
      <c r="AV46" s="17">
        <f t="shared" si="43"/>
        <v>0</v>
      </c>
      <c r="AW46" s="17">
        <f t="shared" si="43"/>
        <v>45</v>
      </c>
      <c r="AX46" s="17">
        <f t="shared" si="43"/>
        <v>59</v>
      </c>
      <c r="AY46" s="17">
        <f t="shared" si="43"/>
        <v>0</v>
      </c>
      <c r="AZ46" s="17">
        <f t="shared" si="43"/>
        <v>23</v>
      </c>
      <c r="BA46" s="17">
        <f t="shared" si="43"/>
        <v>25</v>
      </c>
      <c r="BB46" s="18">
        <f t="shared" si="43"/>
        <v>27</v>
      </c>
      <c r="BD46" s="6" t="s">
        <v>192</v>
      </c>
      <c r="BE46" s="17">
        <f>SUM(BE38:BE40)</f>
        <v>40</v>
      </c>
      <c r="BF46" s="17">
        <f aca="true" t="shared" si="44" ref="BF46:BM46">SUM(BF38:BF40)</f>
        <v>73</v>
      </c>
      <c r="BG46" s="17">
        <f t="shared" si="44"/>
        <v>0</v>
      </c>
      <c r="BH46" s="17">
        <f t="shared" si="44"/>
        <v>63</v>
      </c>
      <c r="BI46" s="17">
        <f t="shared" si="44"/>
        <v>38</v>
      </c>
      <c r="BJ46" s="17">
        <f t="shared" si="44"/>
        <v>0</v>
      </c>
      <c r="BK46" s="17">
        <f t="shared" si="44"/>
        <v>20</v>
      </c>
      <c r="BL46" s="17">
        <f t="shared" si="44"/>
        <v>24</v>
      </c>
      <c r="BM46" s="18">
        <f t="shared" si="44"/>
        <v>0</v>
      </c>
    </row>
    <row r="47" spans="1:65" ht="13.5">
      <c r="A47" s="7" t="s">
        <v>193</v>
      </c>
      <c r="B47" s="14">
        <f>SUM(B42:B44)</f>
        <v>66</v>
      </c>
      <c r="C47" s="14">
        <f aca="true" t="shared" si="45" ref="C47:J47">SUM(C42:C44)</f>
        <v>127</v>
      </c>
      <c r="D47" s="14">
        <f t="shared" si="45"/>
        <v>0</v>
      </c>
      <c r="E47" s="14">
        <f t="shared" si="45"/>
        <v>173</v>
      </c>
      <c r="F47" s="14">
        <f t="shared" si="45"/>
        <v>133</v>
      </c>
      <c r="G47" s="14">
        <f t="shared" si="45"/>
        <v>49</v>
      </c>
      <c r="H47" s="14">
        <f t="shared" si="45"/>
        <v>61</v>
      </c>
      <c r="I47" s="14">
        <f t="shared" si="45"/>
        <v>98</v>
      </c>
      <c r="J47" s="19">
        <f t="shared" si="45"/>
        <v>0</v>
      </c>
      <c r="L47" s="7" t="s">
        <v>193</v>
      </c>
      <c r="M47" s="14">
        <f>SUM(M42:M44)</f>
        <v>0</v>
      </c>
      <c r="N47" s="14">
        <f aca="true" t="shared" si="46" ref="N47:U47">SUM(N42:N44)</f>
        <v>0</v>
      </c>
      <c r="O47" s="14">
        <f t="shared" si="46"/>
        <v>0</v>
      </c>
      <c r="P47" s="14">
        <f t="shared" si="46"/>
        <v>0</v>
      </c>
      <c r="Q47" s="14">
        <f t="shared" si="46"/>
        <v>0</v>
      </c>
      <c r="R47" s="14">
        <f t="shared" si="46"/>
        <v>0</v>
      </c>
      <c r="S47" s="14">
        <f t="shared" si="46"/>
        <v>0</v>
      </c>
      <c r="T47" s="14">
        <f t="shared" si="46"/>
        <v>0</v>
      </c>
      <c r="U47" s="19">
        <f t="shared" si="46"/>
        <v>0</v>
      </c>
      <c r="W47" s="7" t="s">
        <v>193</v>
      </c>
      <c r="X47" s="14">
        <f>SUM(X42:X44)</f>
        <v>22</v>
      </c>
      <c r="Y47" s="14">
        <f aca="true" t="shared" si="47" ref="Y47:AF47">SUM(Y42:Y44)</f>
        <v>26</v>
      </c>
      <c r="Z47" s="14">
        <f t="shared" si="47"/>
        <v>0</v>
      </c>
      <c r="AA47" s="14">
        <f t="shared" si="47"/>
        <v>73</v>
      </c>
      <c r="AB47" s="14">
        <f t="shared" si="47"/>
        <v>23</v>
      </c>
      <c r="AC47" s="14">
        <f t="shared" si="47"/>
        <v>24</v>
      </c>
      <c r="AD47" s="14">
        <f t="shared" si="47"/>
        <v>0</v>
      </c>
      <c r="AE47" s="14">
        <f t="shared" si="47"/>
        <v>0</v>
      </c>
      <c r="AF47" s="19">
        <f t="shared" si="47"/>
        <v>0</v>
      </c>
      <c r="AH47" s="7" t="s">
        <v>193</v>
      </c>
      <c r="AI47" s="14">
        <f>SUM(AI42:AI44)</f>
        <v>0</v>
      </c>
      <c r="AJ47" s="14">
        <f aca="true" t="shared" si="48" ref="AJ47:AQ47">SUM(AJ42:AJ44)</f>
        <v>0</v>
      </c>
      <c r="AK47" s="14">
        <f t="shared" si="48"/>
        <v>0</v>
      </c>
      <c r="AL47" s="14">
        <f t="shared" si="48"/>
        <v>77</v>
      </c>
      <c r="AM47" s="14">
        <f t="shared" si="48"/>
        <v>25</v>
      </c>
      <c r="AN47" s="14">
        <f t="shared" si="48"/>
        <v>0</v>
      </c>
      <c r="AO47" s="14">
        <f t="shared" si="48"/>
        <v>23</v>
      </c>
      <c r="AP47" s="14">
        <f t="shared" si="48"/>
        <v>0</v>
      </c>
      <c r="AQ47" s="19">
        <f t="shared" si="48"/>
        <v>0</v>
      </c>
      <c r="AS47" s="7" t="s">
        <v>193</v>
      </c>
      <c r="AT47" s="14">
        <f>SUM(AT42:AT44)</f>
        <v>23</v>
      </c>
      <c r="AU47" s="14">
        <f aca="true" t="shared" si="49" ref="AU47:BB47">SUM(AU42:AU44)</f>
        <v>51</v>
      </c>
      <c r="AV47" s="14">
        <f t="shared" si="49"/>
        <v>0</v>
      </c>
      <c r="AW47" s="14">
        <f t="shared" si="49"/>
        <v>0</v>
      </c>
      <c r="AX47" s="14">
        <f t="shared" si="49"/>
        <v>63</v>
      </c>
      <c r="AY47" s="14">
        <f t="shared" si="49"/>
        <v>0</v>
      </c>
      <c r="AZ47" s="14">
        <f t="shared" si="49"/>
        <v>19</v>
      </c>
      <c r="BA47" s="14">
        <f t="shared" si="49"/>
        <v>51</v>
      </c>
      <c r="BB47" s="19">
        <f t="shared" si="49"/>
        <v>0</v>
      </c>
      <c r="BD47" s="7" t="s">
        <v>193</v>
      </c>
      <c r="BE47" s="14">
        <f>SUM(BE42:BE44)</f>
        <v>21</v>
      </c>
      <c r="BF47" s="14">
        <f aca="true" t="shared" si="50" ref="BF47:BM47">SUM(BF42:BF44)</f>
        <v>50</v>
      </c>
      <c r="BG47" s="14">
        <f t="shared" si="50"/>
        <v>0</v>
      </c>
      <c r="BH47" s="14">
        <f t="shared" si="50"/>
        <v>23</v>
      </c>
      <c r="BI47" s="14">
        <f t="shared" si="50"/>
        <v>22</v>
      </c>
      <c r="BJ47" s="14">
        <f t="shared" si="50"/>
        <v>25</v>
      </c>
      <c r="BK47" s="14">
        <f t="shared" si="50"/>
        <v>19</v>
      </c>
      <c r="BL47" s="14">
        <f t="shared" si="50"/>
        <v>47</v>
      </c>
      <c r="BM47" s="19">
        <f t="shared" si="50"/>
        <v>0</v>
      </c>
    </row>
    <row r="48" spans="1:65" ht="13.5">
      <c r="A48" s="8" t="s">
        <v>185</v>
      </c>
      <c r="B48" s="9">
        <f aca="true" t="shared" si="51" ref="B48:J48">SUM(B46:B47)</f>
        <v>156</v>
      </c>
      <c r="C48" s="9">
        <f t="shared" si="51"/>
        <v>269</v>
      </c>
      <c r="D48" s="9">
        <f t="shared" si="51"/>
        <v>0</v>
      </c>
      <c r="E48" s="9">
        <f t="shared" si="51"/>
        <v>377</v>
      </c>
      <c r="F48" s="9">
        <f t="shared" si="51"/>
        <v>296</v>
      </c>
      <c r="G48" s="9">
        <f t="shared" si="51"/>
        <v>117</v>
      </c>
      <c r="H48" s="9">
        <f t="shared" si="51"/>
        <v>104</v>
      </c>
      <c r="I48" s="9">
        <f t="shared" si="51"/>
        <v>220</v>
      </c>
      <c r="J48" s="10">
        <f t="shared" si="51"/>
        <v>27</v>
      </c>
      <c r="L48" s="8" t="s">
        <v>185</v>
      </c>
      <c r="M48" s="9">
        <f aca="true" t="shared" si="52" ref="M48:U48">SUM(M46:M47)</f>
        <v>0</v>
      </c>
      <c r="N48" s="9">
        <f t="shared" si="52"/>
        <v>0</v>
      </c>
      <c r="O48" s="9">
        <f t="shared" si="52"/>
        <v>0</v>
      </c>
      <c r="P48" s="9">
        <f t="shared" si="52"/>
        <v>0</v>
      </c>
      <c r="Q48" s="9">
        <f t="shared" si="52"/>
        <v>0</v>
      </c>
      <c r="R48" s="9">
        <f t="shared" si="52"/>
        <v>0</v>
      </c>
      <c r="S48" s="9">
        <f t="shared" si="52"/>
        <v>0</v>
      </c>
      <c r="T48" s="9">
        <f t="shared" si="52"/>
        <v>0</v>
      </c>
      <c r="U48" s="10">
        <f t="shared" si="52"/>
        <v>0</v>
      </c>
      <c r="W48" s="8" t="s">
        <v>185</v>
      </c>
      <c r="X48" s="9">
        <f aca="true" t="shared" si="53" ref="X48:AF48">SUM(X46:X47)</f>
        <v>48</v>
      </c>
      <c r="Y48" s="9">
        <f t="shared" si="53"/>
        <v>73</v>
      </c>
      <c r="Z48" s="9">
        <f t="shared" si="53"/>
        <v>0</v>
      </c>
      <c r="AA48" s="9">
        <f t="shared" si="53"/>
        <v>97</v>
      </c>
      <c r="AB48" s="9">
        <f t="shared" si="53"/>
        <v>23</v>
      </c>
      <c r="AC48" s="9">
        <f t="shared" si="53"/>
        <v>92</v>
      </c>
      <c r="AD48" s="9">
        <f t="shared" si="53"/>
        <v>0</v>
      </c>
      <c r="AE48" s="9">
        <f t="shared" si="53"/>
        <v>23</v>
      </c>
      <c r="AF48" s="10">
        <f t="shared" si="53"/>
        <v>0</v>
      </c>
      <c r="AH48" s="8" t="s">
        <v>185</v>
      </c>
      <c r="AI48" s="9">
        <f aca="true" t="shared" si="54" ref="AI48:AQ48">SUM(AI46:AI47)</f>
        <v>0</v>
      </c>
      <c r="AJ48" s="9">
        <f t="shared" si="54"/>
        <v>0</v>
      </c>
      <c r="AK48" s="9">
        <f t="shared" si="54"/>
        <v>0</v>
      </c>
      <c r="AL48" s="9">
        <f t="shared" si="54"/>
        <v>149</v>
      </c>
      <c r="AM48" s="9">
        <f t="shared" si="54"/>
        <v>91</v>
      </c>
      <c r="AN48" s="9">
        <f t="shared" si="54"/>
        <v>0</v>
      </c>
      <c r="AO48" s="9">
        <f t="shared" si="54"/>
        <v>23</v>
      </c>
      <c r="AP48" s="9">
        <f t="shared" si="54"/>
        <v>50</v>
      </c>
      <c r="AQ48" s="10">
        <f t="shared" si="54"/>
        <v>0</v>
      </c>
      <c r="AS48" s="8" t="s">
        <v>185</v>
      </c>
      <c r="AT48" s="9">
        <f aca="true" t="shared" si="55" ref="AT48:BB48">SUM(AT46:AT47)</f>
        <v>47</v>
      </c>
      <c r="AU48" s="9">
        <f t="shared" si="55"/>
        <v>73</v>
      </c>
      <c r="AV48" s="9">
        <f t="shared" si="55"/>
        <v>0</v>
      </c>
      <c r="AW48" s="9">
        <f t="shared" si="55"/>
        <v>45</v>
      </c>
      <c r="AX48" s="9">
        <f t="shared" si="55"/>
        <v>122</v>
      </c>
      <c r="AY48" s="9">
        <f t="shared" si="55"/>
        <v>0</v>
      </c>
      <c r="AZ48" s="9">
        <f t="shared" si="55"/>
        <v>42</v>
      </c>
      <c r="BA48" s="9">
        <f t="shared" si="55"/>
        <v>76</v>
      </c>
      <c r="BB48" s="10">
        <f t="shared" si="55"/>
        <v>27</v>
      </c>
      <c r="BD48" s="8" t="s">
        <v>185</v>
      </c>
      <c r="BE48" s="9">
        <f aca="true" t="shared" si="56" ref="BE48:BM48">SUM(BE46:BE47)</f>
        <v>61</v>
      </c>
      <c r="BF48" s="9">
        <f t="shared" si="56"/>
        <v>123</v>
      </c>
      <c r="BG48" s="9">
        <f t="shared" si="56"/>
        <v>0</v>
      </c>
      <c r="BH48" s="9">
        <f t="shared" si="56"/>
        <v>86</v>
      </c>
      <c r="BI48" s="9">
        <f t="shared" si="56"/>
        <v>60</v>
      </c>
      <c r="BJ48" s="9">
        <f t="shared" si="56"/>
        <v>25</v>
      </c>
      <c r="BK48" s="9">
        <f t="shared" si="56"/>
        <v>39</v>
      </c>
      <c r="BL48" s="9">
        <f t="shared" si="56"/>
        <v>71</v>
      </c>
      <c r="BM48" s="10">
        <f t="shared" si="56"/>
        <v>0</v>
      </c>
    </row>
    <row r="49" spans="1:65" ht="14.25" thickBot="1">
      <c r="A49" s="20" t="s">
        <v>166</v>
      </c>
      <c r="B49" s="21">
        <f aca="true" t="shared" si="57" ref="B49:J49">RANK(B48,$B48:$J48)</f>
        <v>5</v>
      </c>
      <c r="C49" s="21">
        <f t="shared" si="57"/>
        <v>3</v>
      </c>
      <c r="D49" s="21">
        <f t="shared" si="57"/>
        <v>9</v>
      </c>
      <c r="E49" s="21">
        <f t="shared" si="57"/>
        <v>1</v>
      </c>
      <c r="F49" s="21">
        <f t="shared" si="57"/>
        <v>2</v>
      </c>
      <c r="G49" s="21">
        <f t="shared" si="57"/>
        <v>6</v>
      </c>
      <c r="H49" s="21">
        <f t="shared" si="57"/>
        <v>7</v>
      </c>
      <c r="I49" s="21">
        <f t="shared" si="57"/>
        <v>4</v>
      </c>
      <c r="J49" s="22">
        <f t="shared" si="57"/>
        <v>8</v>
      </c>
      <c r="L49" s="20" t="s">
        <v>166</v>
      </c>
      <c r="M49" s="21">
        <f>RANK(M48,M48:U48)</f>
        <v>1</v>
      </c>
      <c r="N49" s="21">
        <f>RANK(N48,M48:U48)</f>
        <v>1</v>
      </c>
      <c r="O49" s="21">
        <f>RANK(O48,M48:U48)</f>
        <v>1</v>
      </c>
      <c r="P49" s="21">
        <f>RANK(P48,M48:U48)</f>
        <v>1</v>
      </c>
      <c r="Q49" s="21">
        <f>RANK(Q48,M48:U48)</f>
        <v>1</v>
      </c>
      <c r="R49" s="21">
        <f>RANK(R48,M48:U48)</f>
        <v>1</v>
      </c>
      <c r="S49" s="21">
        <f>RANK(S48,M48:U48)</f>
        <v>1</v>
      </c>
      <c r="T49" s="21">
        <f>RANK(T48,M48:U48)</f>
        <v>1</v>
      </c>
      <c r="U49" s="21">
        <f>RANK(U48,M48:U48)</f>
        <v>1</v>
      </c>
      <c r="W49" s="20" t="s">
        <v>166</v>
      </c>
      <c r="X49" s="21">
        <f>RANK(X48,X48:AF48)</f>
        <v>4</v>
      </c>
      <c r="Y49" s="21">
        <f>RANK(Y48,X48:AF48)</f>
        <v>3</v>
      </c>
      <c r="Z49" s="21">
        <f>RANK(Z48,X48:AF48)</f>
        <v>7</v>
      </c>
      <c r="AA49" s="21">
        <f>RANK(AA48,X48:AF48)</f>
        <v>1</v>
      </c>
      <c r="AB49" s="21">
        <f>RANK(AB48,X48:AF48)</f>
        <v>5</v>
      </c>
      <c r="AC49" s="21">
        <f>RANK(AC48,X48:AF48)</f>
        <v>2</v>
      </c>
      <c r="AD49" s="21">
        <f>RANK(AD48,X48:AF48)</f>
        <v>7</v>
      </c>
      <c r="AE49" s="21">
        <f>RANK(AE48,X48:AF48)</f>
        <v>5</v>
      </c>
      <c r="AF49" s="21">
        <f>RANK(AF48,X48:AF48)</f>
        <v>7</v>
      </c>
      <c r="AH49" s="20" t="s">
        <v>166</v>
      </c>
      <c r="AI49" s="21">
        <f>RANK(AI48,AI48:AQ48)</f>
        <v>5</v>
      </c>
      <c r="AJ49" s="21">
        <f>RANK(AJ48,AI48:AQ48)</f>
        <v>5</v>
      </c>
      <c r="AK49" s="21">
        <f>RANK(AK48,AI48:AQ48)</f>
        <v>5</v>
      </c>
      <c r="AL49" s="21">
        <f>RANK(AL48,AI48:AQ48)</f>
        <v>1</v>
      </c>
      <c r="AM49" s="21">
        <f>RANK(AM48,AI48:AQ48)</f>
        <v>2</v>
      </c>
      <c r="AN49" s="21">
        <f>RANK(AN48,AI48:AQ48)</f>
        <v>5</v>
      </c>
      <c r="AO49" s="21">
        <f>RANK(AO48,AI48:AQ48)</f>
        <v>4</v>
      </c>
      <c r="AP49" s="21">
        <f>RANK(AP48,AI48:AQ48)</f>
        <v>3</v>
      </c>
      <c r="AQ49" s="21">
        <f>RANK(AQ48,AI48:AQ48)</f>
        <v>5</v>
      </c>
      <c r="AS49" s="20" t="s">
        <v>166</v>
      </c>
      <c r="AT49" s="21">
        <f>RANK(AT48,AT48:BB48)</f>
        <v>4</v>
      </c>
      <c r="AU49" s="21">
        <f>RANK(AU48,AT48:BB48)</f>
        <v>3</v>
      </c>
      <c r="AV49" s="21">
        <f>RANK(AV48,AT48:BB48)</f>
        <v>8</v>
      </c>
      <c r="AW49" s="21">
        <f>RANK(AW48,AT48:BB48)</f>
        <v>5</v>
      </c>
      <c r="AX49" s="21">
        <f>RANK(AX48,AT48:BB48)</f>
        <v>1</v>
      </c>
      <c r="AY49" s="21">
        <f>RANK(AY48,AT48:BB48)</f>
        <v>8</v>
      </c>
      <c r="AZ49" s="21">
        <f>RANK(AZ48,AT48:BB48)</f>
        <v>6</v>
      </c>
      <c r="BA49" s="21">
        <f>RANK(BA48,AT48:BB48)</f>
        <v>2</v>
      </c>
      <c r="BB49" s="21">
        <f>RANK(BB48,AT48:BB48)</f>
        <v>7</v>
      </c>
      <c r="BD49" s="20" t="s">
        <v>166</v>
      </c>
      <c r="BE49" s="21">
        <f>RANK(BE48,BE48:BM48)</f>
        <v>4</v>
      </c>
      <c r="BF49" s="21">
        <f>RANK(BF48,BE48:BM48)</f>
        <v>1</v>
      </c>
      <c r="BG49" s="21">
        <f>RANK(BG48,BE48:BM48)</f>
        <v>8</v>
      </c>
      <c r="BH49" s="21">
        <f>RANK(BH48,BE48:BM48)</f>
        <v>2</v>
      </c>
      <c r="BI49" s="21">
        <f>RANK(BI48,BE48:BM48)</f>
        <v>5</v>
      </c>
      <c r="BJ49" s="21">
        <f>RANK(BJ48,BE48:BM48)</f>
        <v>7</v>
      </c>
      <c r="BK49" s="21">
        <f>RANK(BK48,BE48:BM48)</f>
        <v>6</v>
      </c>
      <c r="BL49" s="21">
        <f>RANK(BL48,BE48:BM48)</f>
        <v>3</v>
      </c>
      <c r="BM49" s="21">
        <f>RANK(BM48,BE48:BM48)</f>
        <v>8</v>
      </c>
    </row>
    <row r="51" spans="1:65" ht="15">
      <c r="A51" s="25" t="s">
        <v>243</v>
      </c>
      <c r="B51" s="24"/>
      <c r="C51" s="24"/>
      <c r="D51" s="24"/>
      <c r="E51" s="24"/>
      <c r="F51" s="24"/>
      <c r="G51" s="24"/>
      <c r="H51" s="24"/>
      <c r="I51" s="24"/>
      <c r="J51" s="24"/>
      <c r="L51" s="25" t="s">
        <v>272</v>
      </c>
      <c r="M51" s="24"/>
      <c r="N51" s="24"/>
      <c r="O51" s="24"/>
      <c r="P51" s="24"/>
      <c r="Q51" s="24"/>
      <c r="R51" s="24"/>
      <c r="S51" s="24"/>
      <c r="T51" s="24"/>
      <c r="U51" s="24"/>
      <c r="W51" s="25" t="s">
        <v>273</v>
      </c>
      <c r="X51" s="24"/>
      <c r="Y51" s="24"/>
      <c r="Z51" s="24"/>
      <c r="AA51" s="24"/>
      <c r="AB51" s="24"/>
      <c r="AC51" s="24"/>
      <c r="AD51" s="24"/>
      <c r="AE51" s="24"/>
      <c r="AF51" s="24"/>
      <c r="AH51" s="25" t="s">
        <v>254</v>
      </c>
      <c r="AI51" s="24"/>
      <c r="AJ51" s="24"/>
      <c r="AK51" s="24"/>
      <c r="AL51" s="24"/>
      <c r="AM51" s="24"/>
      <c r="AN51" s="24"/>
      <c r="AO51" s="24"/>
      <c r="AP51" s="24"/>
      <c r="AQ51" s="24"/>
      <c r="AS51" s="25" t="s">
        <v>246</v>
      </c>
      <c r="AT51" s="24"/>
      <c r="AU51" s="24"/>
      <c r="AV51" s="24"/>
      <c r="AW51" s="24"/>
      <c r="AX51" s="24"/>
      <c r="AY51" s="24"/>
      <c r="AZ51" s="24"/>
      <c r="BA51" s="24"/>
      <c r="BB51" s="24"/>
      <c r="BD51" s="25" t="s">
        <v>241</v>
      </c>
      <c r="BE51" s="24"/>
      <c r="BF51" s="24"/>
      <c r="BG51" s="24"/>
      <c r="BH51" s="24"/>
      <c r="BI51" s="24"/>
      <c r="BJ51" s="24"/>
      <c r="BK51" s="24"/>
      <c r="BL51" s="24"/>
      <c r="BM51" s="24"/>
    </row>
    <row r="52" spans="1:65" ht="13.5">
      <c r="A52" s="5"/>
      <c r="B52" s="24"/>
      <c r="C52" s="24"/>
      <c r="D52" s="24"/>
      <c r="E52" s="24"/>
      <c r="F52" s="24"/>
      <c r="G52" s="24"/>
      <c r="H52" s="24"/>
      <c r="I52" s="24"/>
      <c r="J52" s="24"/>
      <c r="L52" s="5"/>
      <c r="M52" s="24"/>
      <c r="N52" s="24"/>
      <c r="O52" s="24"/>
      <c r="P52" s="24"/>
      <c r="Q52" s="24"/>
      <c r="R52" s="24"/>
      <c r="S52" s="24"/>
      <c r="T52" s="24"/>
      <c r="U52" s="24"/>
      <c r="W52" s="5"/>
      <c r="X52" s="24"/>
      <c r="Y52" s="24"/>
      <c r="Z52" s="24"/>
      <c r="AA52" s="24"/>
      <c r="AB52" s="24"/>
      <c r="AC52" s="24"/>
      <c r="AD52" s="24"/>
      <c r="AE52" s="24"/>
      <c r="AF52" s="24"/>
      <c r="AH52" s="5"/>
      <c r="AI52" s="24"/>
      <c r="AJ52" s="24"/>
      <c r="AK52" s="24"/>
      <c r="AL52" s="24"/>
      <c r="AM52" s="24"/>
      <c r="AN52" s="24"/>
      <c r="AO52" s="24"/>
      <c r="AP52" s="24"/>
      <c r="AQ52" s="24"/>
      <c r="AS52" s="5"/>
      <c r="AT52" s="24"/>
      <c r="AU52" s="24"/>
      <c r="AV52" s="24"/>
      <c r="AW52" s="24"/>
      <c r="AX52" s="24"/>
      <c r="AY52" s="24"/>
      <c r="AZ52" s="24"/>
      <c r="BA52" s="24"/>
      <c r="BB52" s="24"/>
      <c r="BD52" s="5"/>
      <c r="BE52" s="24"/>
      <c r="BF52" s="24"/>
      <c r="BG52" s="24"/>
      <c r="BH52" s="24"/>
      <c r="BI52" s="24"/>
      <c r="BJ52" s="24"/>
      <c r="BK52" s="24"/>
      <c r="BL52" s="24"/>
      <c r="BM52" s="24"/>
    </row>
    <row r="53" spans="1:65" ht="13.5">
      <c r="A53" s="13"/>
      <c r="B53" s="14" t="s">
        <v>2</v>
      </c>
      <c r="C53" s="14" t="s">
        <v>17</v>
      </c>
      <c r="D53" s="14" t="s">
        <v>196</v>
      </c>
      <c r="E53" s="14" t="s">
        <v>19</v>
      </c>
      <c r="F53" s="14" t="s">
        <v>29</v>
      </c>
      <c r="G53" s="14" t="s">
        <v>39</v>
      </c>
      <c r="H53" s="14" t="s">
        <v>5</v>
      </c>
      <c r="I53" s="14" t="s">
        <v>7</v>
      </c>
      <c r="J53" s="14" t="s">
        <v>146</v>
      </c>
      <c r="L53" s="13"/>
      <c r="M53" s="14" t="s">
        <v>2</v>
      </c>
      <c r="N53" s="14" t="s">
        <v>17</v>
      </c>
      <c r="O53" s="14" t="s">
        <v>196</v>
      </c>
      <c r="P53" s="14" t="s">
        <v>19</v>
      </c>
      <c r="Q53" s="14" t="s">
        <v>29</v>
      </c>
      <c r="R53" s="14" t="s">
        <v>39</v>
      </c>
      <c r="S53" s="14" t="s">
        <v>5</v>
      </c>
      <c r="T53" s="14" t="s">
        <v>7</v>
      </c>
      <c r="U53" s="14" t="s">
        <v>146</v>
      </c>
      <c r="W53" s="13"/>
      <c r="X53" s="14" t="s">
        <v>2</v>
      </c>
      <c r="Y53" s="14" t="s">
        <v>17</v>
      </c>
      <c r="Z53" s="14" t="s">
        <v>196</v>
      </c>
      <c r="AA53" s="14" t="s">
        <v>19</v>
      </c>
      <c r="AB53" s="14" t="s">
        <v>29</v>
      </c>
      <c r="AC53" s="14" t="s">
        <v>39</v>
      </c>
      <c r="AD53" s="14" t="s">
        <v>5</v>
      </c>
      <c r="AE53" s="14" t="s">
        <v>7</v>
      </c>
      <c r="AF53" s="14" t="s">
        <v>146</v>
      </c>
      <c r="AH53" s="13"/>
      <c r="AI53" s="14" t="s">
        <v>2</v>
      </c>
      <c r="AJ53" s="14" t="s">
        <v>17</v>
      </c>
      <c r="AK53" s="14" t="s">
        <v>196</v>
      </c>
      <c r="AL53" s="14" t="s">
        <v>19</v>
      </c>
      <c r="AM53" s="14" t="s">
        <v>29</v>
      </c>
      <c r="AN53" s="14" t="s">
        <v>39</v>
      </c>
      <c r="AO53" s="14" t="s">
        <v>5</v>
      </c>
      <c r="AP53" s="14" t="s">
        <v>7</v>
      </c>
      <c r="AQ53" s="14" t="s">
        <v>146</v>
      </c>
      <c r="AS53" s="13"/>
      <c r="AT53" s="14" t="s">
        <v>2</v>
      </c>
      <c r="AU53" s="14" t="s">
        <v>17</v>
      </c>
      <c r="AV53" s="14" t="s">
        <v>196</v>
      </c>
      <c r="AW53" s="14" t="s">
        <v>19</v>
      </c>
      <c r="AX53" s="14" t="s">
        <v>29</v>
      </c>
      <c r="AY53" s="14" t="s">
        <v>39</v>
      </c>
      <c r="AZ53" s="14" t="s">
        <v>5</v>
      </c>
      <c r="BA53" s="14" t="s">
        <v>7</v>
      </c>
      <c r="BB53" s="14" t="s">
        <v>146</v>
      </c>
      <c r="BD53" s="13"/>
      <c r="BE53" s="14" t="s">
        <v>2</v>
      </c>
      <c r="BF53" s="14" t="s">
        <v>17</v>
      </c>
      <c r="BG53" s="14" t="s">
        <v>196</v>
      </c>
      <c r="BH53" s="14" t="s">
        <v>19</v>
      </c>
      <c r="BI53" s="14" t="s">
        <v>29</v>
      </c>
      <c r="BJ53" s="14" t="s">
        <v>39</v>
      </c>
      <c r="BK53" s="14" t="s">
        <v>5</v>
      </c>
      <c r="BL53" s="14" t="s">
        <v>7</v>
      </c>
      <c r="BM53" s="14" t="s">
        <v>146</v>
      </c>
    </row>
    <row r="54" spans="1:65" ht="13.5">
      <c r="A54" s="13" t="s">
        <v>186</v>
      </c>
      <c r="B54" s="14">
        <f>BE54+AT54+AI54+X54+IF(M54&lt;&gt;"",M54,0)</f>
        <v>0</v>
      </c>
      <c r="C54" s="14">
        <f>BF54+AU54+AJ54+Y54+IF(N54&lt;&gt;"",N54,0)</f>
        <v>83</v>
      </c>
      <c r="D54" s="14">
        <f>BG54+AV54+AK54+Z54+IF(O54&lt;&gt;"",O54,0)</f>
        <v>0</v>
      </c>
      <c r="E54" s="14">
        <f>BH54+AW54+AL54+AA54+IF(P54&lt;&gt;"",P54,0)</f>
        <v>100</v>
      </c>
      <c r="F54" s="14">
        <f>BI54+AX54+AM54+AB54+IF(Q54&lt;&gt;"",Q54,0)</f>
        <v>57</v>
      </c>
      <c r="G54" s="14">
        <f>BJ54+AY54+AN54+AC54+IF(R54&lt;&gt;"",R54,0)</f>
        <v>102</v>
      </c>
      <c r="H54" s="14">
        <f>BK54+AZ54+AO54+AD54+IF(S54&lt;&gt;"",S54,0)</f>
        <v>108</v>
      </c>
      <c r="I54" s="14">
        <f>BL54+BA54+AP54+AE54+IF(T54&lt;&gt;"",T54,0)</f>
        <v>0</v>
      </c>
      <c r="J54" s="14">
        <f>BM54+BB54+AQ54+AF54+IF(U54&lt;&gt;"",U54,0)</f>
        <v>48</v>
      </c>
      <c r="L54" s="13" t="s">
        <v>186</v>
      </c>
      <c r="M54" s="14">
        <f>IF(VerenigingMax!E27&lt;&gt;"",VerenigingMax!E27,"")</f>
      </c>
      <c r="N54" s="14">
        <f>IF(VerenigingMax!F27&lt;&gt;"",VerenigingMax!F27,"")</f>
      </c>
      <c r="O54" s="14">
        <f>IF(VerenigingMax!G27&lt;&gt;"",VerenigingMax!G27,"")</f>
      </c>
      <c r="P54" s="14">
        <f>IF(VerenigingMax!H27&lt;&gt;"",VerenigingMax!H27,"")</f>
      </c>
      <c r="Q54" s="14">
        <f>IF(VerenigingMax!I27&lt;&gt;"",VerenigingMax!I27,"")</f>
      </c>
      <c r="R54" s="14">
        <f>IF(VerenigingMax!J27&lt;&gt;"",VerenigingMax!J27,"")</f>
      </c>
      <c r="S54" s="14">
        <f>IF(VerenigingMax!K27&lt;&gt;"",VerenigingMax!K27,"")</f>
      </c>
      <c r="T54" s="14">
        <f>IF(VerenigingMax!L27&lt;&gt;"",VerenigingMax!L27,"")</f>
      </c>
      <c r="U54" s="14">
        <f>IF(VerenigingMax!M27&lt;&gt;"",VerenigingMax!M27,"")</f>
      </c>
      <c r="W54" s="13" t="s">
        <v>186</v>
      </c>
      <c r="X54" s="14">
        <v>0</v>
      </c>
      <c r="Y54" s="14">
        <v>22</v>
      </c>
      <c r="Z54" s="14">
        <v>0</v>
      </c>
      <c r="AA54" s="14">
        <v>26</v>
      </c>
      <c r="AB54" s="14">
        <v>19</v>
      </c>
      <c r="AC54" s="14">
        <v>25</v>
      </c>
      <c r="AD54" s="14">
        <v>27</v>
      </c>
      <c r="AE54" s="14">
        <v>0</v>
      </c>
      <c r="AF54" s="14">
        <v>18</v>
      </c>
      <c r="AH54" s="13" t="s">
        <v>186</v>
      </c>
      <c r="AI54" s="14">
        <v>0</v>
      </c>
      <c r="AJ54" s="14">
        <v>19</v>
      </c>
      <c r="AK54" s="14">
        <v>0</v>
      </c>
      <c r="AL54" s="14">
        <v>24</v>
      </c>
      <c r="AM54" s="14">
        <v>16</v>
      </c>
      <c r="AN54" s="14">
        <v>26</v>
      </c>
      <c r="AO54" s="14">
        <v>27</v>
      </c>
      <c r="AP54" s="14">
        <v>0</v>
      </c>
      <c r="AQ54" s="14">
        <v>0</v>
      </c>
      <c r="AS54" s="13" t="s">
        <v>186</v>
      </c>
      <c r="AT54" s="14">
        <v>0</v>
      </c>
      <c r="AU54" s="14">
        <v>19</v>
      </c>
      <c r="AV54" s="14">
        <v>0</v>
      </c>
      <c r="AW54" s="14">
        <v>26</v>
      </c>
      <c r="AX54" s="14">
        <v>22</v>
      </c>
      <c r="AY54" s="14">
        <v>25</v>
      </c>
      <c r="AZ54" s="14">
        <v>27</v>
      </c>
      <c r="BA54" s="14">
        <v>0</v>
      </c>
      <c r="BB54" s="14">
        <v>13</v>
      </c>
      <c r="BD54" s="13" t="s">
        <v>186</v>
      </c>
      <c r="BE54" s="14">
        <v>0</v>
      </c>
      <c r="BF54" s="14">
        <v>23</v>
      </c>
      <c r="BG54" s="14">
        <v>0</v>
      </c>
      <c r="BH54" s="14">
        <v>24</v>
      </c>
      <c r="BI54" s="14">
        <v>0</v>
      </c>
      <c r="BJ54" s="14">
        <v>26</v>
      </c>
      <c r="BK54" s="14">
        <v>27</v>
      </c>
      <c r="BL54" s="14">
        <v>0</v>
      </c>
      <c r="BM54" s="14">
        <v>17</v>
      </c>
    </row>
    <row r="55" spans="1:65" ht="13.5">
      <c r="A55" s="13" t="s">
        <v>187</v>
      </c>
      <c r="B55" s="14">
        <f>BE55+AT55+AI55+X55+IF(M55&lt;&gt;"",M55,0)</f>
        <v>0</v>
      </c>
      <c r="C55" s="14">
        <f>BF55+AU55+AJ55+Y55+IF(N55&lt;&gt;"",N55,0)</f>
        <v>71</v>
      </c>
      <c r="D55" s="14">
        <f>BG55+AV55+AK55+Z55+IF(O55&lt;&gt;"",O55,0)</f>
        <v>0</v>
      </c>
      <c r="E55" s="14">
        <f>BH55+AW55+AL55+AA55+IF(P55&lt;&gt;"",P55,0)</f>
        <v>90</v>
      </c>
      <c r="F55" s="14">
        <f>BI55+AX55+AM55+AB55+IF(Q55&lt;&gt;"",Q55,0)</f>
        <v>20</v>
      </c>
      <c r="G55" s="14">
        <f>BJ55+AY55+AN55+AC55+IF(R55&lt;&gt;"",R55,0)</f>
        <v>95</v>
      </c>
      <c r="H55" s="14">
        <f>BK55+AZ55+AO55+AD55+IF(S55&lt;&gt;"",S55,0)</f>
        <v>63</v>
      </c>
      <c r="I55" s="14">
        <f>BL55+BA55+AP55+AE55+IF(T55&lt;&gt;"",T55,0)</f>
        <v>0</v>
      </c>
      <c r="J55" s="14">
        <f>BM55+BB55+AQ55+AF55+IF(U55&lt;&gt;"",U55,0)</f>
        <v>0</v>
      </c>
      <c r="L55" s="13" t="s">
        <v>187</v>
      </c>
      <c r="M55" s="14">
        <f>IF(VerenigingMax!E28&lt;&gt;"",VerenigingMax!E28,"")</f>
      </c>
      <c r="N55" s="14">
        <f>IF(VerenigingMax!F28&lt;&gt;"",VerenigingMax!F28,"")</f>
      </c>
      <c r="O55" s="14">
        <f>IF(VerenigingMax!G28&lt;&gt;"",VerenigingMax!G28,"")</f>
      </c>
      <c r="P55" s="14">
        <f>IF(VerenigingMax!H28&lt;&gt;"",VerenigingMax!H28,"")</f>
      </c>
      <c r="Q55" s="14">
        <f>IF(VerenigingMax!I28&lt;&gt;"",VerenigingMax!I28,"")</f>
      </c>
      <c r="R55" s="14">
        <f>IF(VerenigingMax!J28&lt;&gt;"",VerenigingMax!J28,"")</f>
      </c>
      <c r="S55" s="14">
        <f>IF(VerenigingMax!K28&lt;&gt;"",VerenigingMax!K28,"")</f>
      </c>
      <c r="T55" s="14">
        <f>IF(VerenigingMax!L28&lt;&gt;"",VerenigingMax!L28,"")</f>
      </c>
      <c r="U55" s="14">
        <f>IF(VerenigingMax!M28&lt;&gt;"",VerenigingMax!M28,"")</f>
      </c>
      <c r="W55" s="13" t="s">
        <v>187</v>
      </c>
      <c r="X55" s="14">
        <v>0</v>
      </c>
      <c r="Y55" s="14">
        <v>16</v>
      </c>
      <c r="Z55" s="14">
        <v>0</v>
      </c>
      <c r="AA55" s="14">
        <v>23</v>
      </c>
      <c r="AB55" s="14">
        <v>0</v>
      </c>
      <c r="AC55" s="14">
        <v>21</v>
      </c>
      <c r="AD55" s="14">
        <v>24</v>
      </c>
      <c r="AE55" s="14">
        <v>0</v>
      </c>
      <c r="AF55" s="14">
        <v>0</v>
      </c>
      <c r="AH55" s="13" t="s">
        <v>187</v>
      </c>
      <c r="AI55" s="14">
        <v>0</v>
      </c>
      <c r="AJ55" s="14">
        <v>18</v>
      </c>
      <c r="AK55" s="14">
        <v>0</v>
      </c>
      <c r="AL55" s="14">
        <v>23</v>
      </c>
      <c r="AM55" s="14">
        <v>0</v>
      </c>
      <c r="AN55" s="14">
        <v>25</v>
      </c>
      <c r="AO55" s="14">
        <v>22</v>
      </c>
      <c r="AP55" s="14">
        <v>0</v>
      </c>
      <c r="AQ55" s="14">
        <v>0</v>
      </c>
      <c r="AS55" s="13" t="s">
        <v>187</v>
      </c>
      <c r="AT55" s="14">
        <v>0</v>
      </c>
      <c r="AU55" s="14">
        <v>15</v>
      </c>
      <c r="AV55" s="14">
        <v>0</v>
      </c>
      <c r="AW55" s="14">
        <v>23</v>
      </c>
      <c r="AX55" s="14">
        <v>20</v>
      </c>
      <c r="AY55" s="14">
        <v>24</v>
      </c>
      <c r="AZ55" s="14">
        <v>17</v>
      </c>
      <c r="BA55" s="14">
        <v>0</v>
      </c>
      <c r="BB55" s="14">
        <v>0</v>
      </c>
      <c r="BD55" s="13" t="s">
        <v>187</v>
      </c>
      <c r="BE55" s="14">
        <v>0</v>
      </c>
      <c r="BF55" s="14">
        <v>22</v>
      </c>
      <c r="BG55" s="14">
        <v>0</v>
      </c>
      <c r="BH55" s="14">
        <v>21</v>
      </c>
      <c r="BI55" s="14">
        <v>0</v>
      </c>
      <c r="BJ55" s="14">
        <v>25</v>
      </c>
      <c r="BK55" s="14">
        <v>0</v>
      </c>
      <c r="BL55" s="14">
        <v>0</v>
      </c>
      <c r="BM55" s="14">
        <v>0</v>
      </c>
    </row>
    <row r="56" spans="1:65" ht="13.5">
      <c r="A56" s="13" t="s">
        <v>188</v>
      </c>
      <c r="B56" s="14">
        <f>BE56+AT56+AI56+X56+IF(M56&lt;&gt;"",M56,0)</f>
        <v>0</v>
      </c>
      <c r="C56" s="14">
        <f>BF56+AU56+AJ56+Y56+IF(N56&lt;&gt;"",N56,0)</f>
        <v>49</v>
      </c>
      <c r="D56" s="14">
        <f>BG56+AV56+AK56+Z56+IF(O56&lt;&gt;"",O56,0)</f>
        <v>0</v>
      </c>
      <c r="E56" s="14">
        <f>BH56+AW56+AL56+AA56+IF(P56&lt;&gt;"",P56,0)</f>
        <v>74</v>
      </c>
      <c r="F56" s="14">
        <f>BI56+AX56+AM56+AB56+IF(Q56&lt;&gt;"",Q56,0)</f>
        <v>18</v>
      </c>
      <c r="G56" s="14">
        <f>BJ56+AY56+AN56+AC56+IF(R56&lt;&gt;"",R56,0)</f>
        <v>70</v>
      </c>
      <c r="H56" s="14">
        <f>BK56+AZ56+AO56+AD56+IF(S56&lt;&gt;"",S56,0)</f>
        <v>12</v>
      </c>
      <c r="I56" s="14">
        <f>BL56+BA56+AP56+AE56+IF(T56&lt;&gt;"",T56,0)</f>
        <v>0</v>
      </c>
      <c r="J56" s="14">
        <f>BM56+BB56+AQ56+AF56+IF(U56&lt;&gt;"",U56,0)</f>
        <v>0</v>
      </c>
      <c r="L56" s="13" t="s">
        <v>188</v>
      </c>
      <c r="M56" s="14">
        <f>IF(VerenigingMax!E29&lt;&gt;"",VerenigingMax!E29,"")</f>
      </c>
      <c r="N56" s="14">
        <f>IF(VerenigingMax!F29&lt;&gt;"",VerenigingMax!F29,"")</f>
      </c>
      <c r="O56" s="14">
        <f>IF(VerenigingMax!G29&lt;&gt;"",VerenigingMax!G29,"")</f>
      </c>
      <c r="P56" s="14">
        <f>IF(VerenigingMax!H29&lt;&gt;"",VerenigingMax!H29,"")</f>
      </c>
      <c r="Q56" s="14">
        <f>IF(VerenigingMax!I29&lt;&gt;"",VerenigingMax!I29,"")</f>
      </c>
      <c r="R56" s="14">
        <f>IF(VerenigingMax!J29&lt;&gt;"",VerenigingMax!J29,"")</f>
      </c>
      <c r="S56" s="14">
        <f>IF(VerenigingMax!K29&lt;&gt;"",VerenigingMax!K29,"")</f>
      </c>
      <c r="T56" s="14">
        <f>IF(VerenigingMax!L29&lt;&gt;"",VerenigingMax!L29,"")</f>
      </c>
      <c r="U56" s="14">
        <f>IF(VerenigingMax!M29&lt;&gt;"",VerenigingMax!M29,"")</f>
      </c>
      <c r="W56" s="13" t="s">
        <v>188</v>
      </c>
      <c r="X56" s="14">
        <v>0</v>
      </c>
      <c r="Y56" s="14">
        <v>0</v>
      </c>
      <c r="Z56" s="14">
        <v>0</v>
      </c>
      <c r="AA56" s="14">
        <v>17</v>
      </c>
      <c r="AB56" s="14">
        <v>0</v>
      </c>
      <c r="AC56" s="14">
        <v>10</v>
      </c>
      <c r="AD56" s="14">
        <v>0</v>
      </c>
      <c r="AE56" s="14">
        <v>0</v>
      </c>
      <c r="AF56" s="14">
        <v>0</v>
      </c>
      <c r="AH56" s="13" t="s">
        <v>188</v>
      </c>
      <c r="AI56" s="14">
        <v>0</v>
      </c>
      <c r="AJ56" s="14">
        <v>17</v>
      </c>
      <c r="AK56" s="14">
        <v>0</v>
      </c>
      <c r="AL56" s="14">
        <v>21</v>
      </c>
      <c r="AM56" s="14">
        <v>0</v>
      </c>
      <c r="AN56" s="14">
        <v>20</v>
      </c>
      <c r="AO56" s="14">
        <v>0</v>
      </c>
      <c r="AP56" s="14">
        <v>0</v>
      </c>
      <c r="AQ56" s="14">
        <v>0</v>
      </c>
      <c r="AS56" s="13" t="s">
        <v>188</v>
      </c>
      <c r="AT56" s="14">
        <v>0</v>
      </c>
      <c r="AU56" s="14">
        <v>14</v>
      </c>
      <c r="AV56" s="14">
        <v>0</v>
      </c>
      <c r="AW56" s="14">
        <v>16</v>
      </c>
      <c r="AX56" s="14">
        <v>18</v>
      </c>
      <c r="AY56" s="14">
        <v>21</v>
      </c>
      <c r="AZ56" s="14">
        <v>12</v>
      </c>
      <c r="BA56" s="14">
        <v>0</v>
      </c>
      <c r="BB56" s="14">
        <v>0</v>
      </c>
      <c r="BD56" s="13" t="s">
        <v>188</v>
      </c>
      <c r="BE56" s="14">
        <v>0</v>
      </c>
      <c r="BF56" s="14">
        <v>18</v>
      </c>
      <c r="BG56" s="14">
        <v>0</v>
      </c>
      <c r="BH56" s="14">
        <v>20</v>
      </c>
      <c r="BI56" s="14">
        <v>0</v>
      </c>
      <c r="BJ56" s="14">
        <v>19</v>
      </c>
      <c r="BK56" s="14">
        <v>0</v>
      </c>
      <c r="BL56" s="14">
        <v>0</v>
      </c>
      <c r="BM56" s="14">
        <v>0</v>
      </c>
    </row>
    <row r="57" spans="1:65" ht="13.5">
      <c r="A57" s="13"/>
      <c r="B57" s="14"/>
      <c r="C57" s="14"/>
      <c r="D57" s="14"/>
      <c r="E57" s="14"/>
      <c r="F57" s="14"/>
      <c r="G57" s="14"/>
      <c r="H57" s="14"/>
      <c r="I57" s="14"/>
      <c r="J57" s="14"/>
      <c r="L57" s="13"/>
      <c r="M57" s="14"/>
      <c r="N57" s="14"/>
      <c r="O57" s="14"/>
      <c r="P57" s="14"/>
      <c r="Q57" s="14"/>
      <c r="R57" s="14"/>
      <c r="S57" s="14"/>
      <c r="T57" s="14"/>
      <c r="U57" s="14"/>
      <c r="W57" s="13"/>
      <c r="X57" s="14"/>
      <c r="Y57" s="14"/>
      <c r="Z57" s="14"/>
      <c r="AA57" s="14"/>
      <c r="AB57" s="14"/>
      <c r="AC57" s="14"/>
      <c r="AD57" s="14"/>
      <c r="AE57" s="14"/>
      <c r="AF57" s="14"/>
      <c r="AH57" s="13"/>
      <c r="AI57" s="14"/>
      <c r="AJ57" s="14"/>
      <c r="AK57" s="14"/>
      <c r="AL57" s="14"/>
      <c r="AM57" s="14"/>
      <c r="AN57" s="14"/>
      <c r="AO57" s="14"/>
      <c r="AP57" s="14"/>
      <c r="AQ57" s="14"/>
      <c r="AS57" s="13"/>
      <c r="AT57" s="14"/>
      <c r="AU57" s="14"/>
      <c r="AV57" s="14"/>
      <c r="AW57" s="14"/>
      <c r="AX57" s="14"/>
      <c r="AY57" s="14"/>
      <c r="AZ57" s="14"/>
      <c r="BA57" s="14"/>
      <c r="BB57" s="14"/>
      <c r="BD57" s="13"/>
      <c r="BE57" s="14"/>
      <c r="BF57" s="14"/>
      <c r="BG57" s="14"/>
      <c r="BH57" s="14"/>
      <c r="BI57" s="14"/>
      <c r="BJ57" s="14"/>
      <c r="BK57" s="14"/>
      <c r="BL57" s="14"/>
      <c r="BM57" s="14"/>
    </row>
    <row r="58" spans="1:65" ht="13.5">
      <c r="A58" s="13" t="s">
        <v>189</v>
      </c>
      <c r="B58" s="14">
        <f>BE58+AT58+AI58+X58+IF(M58&lt;&gt;"",M58,0)</f>
        <v>80</v>
      </c>
      <c r="C58" s="14">
        <f>BF58+AU58+AJ58+Y58+IF(N58&lt;&gt;"",N58,0)</f>
        <v>0</v>
      </c>
      <c r="D58" s="14">
        <f>BG58+AV58+AK58+Z58+IF(O58&lt;&gt;"",O58,0)</f>
        <v>0</v>
      </c>
      <c r="E58" s="14">
        <f>BH58+AW58+AL58+AA58+IF(P58&lt;&gt;"",P58,0)</f>
        <v>103</v>
      </c>
      <c r="F58" s="14">
        <f>BI58+AX58+AM58+AB58+IF(Q58&lt;&gt;"",Q58,0)</f>
        <v>22</v>
      </c>
      <c r="G58" s="14">
        <f>BJ58+AY58+AN58+AC58+IF(R58&lt;&gt;"",R58,0)</f>
        <v>49</v>
      </c>
      <c r="H58" s="14">
        <f>BK58+AZ58+AO58+AD58+IF(S58&lt;&gt;"",S58,0)</f>
        <v>0</v>
      </c>
      <c r="I58" s="14">
        <f>BL58+BA58+AP58+AE58+IF(T58&lt;&gt;"",T58,0)</f>
        <v>0</v>
      </c>
      <c r="J58" s="14">
        <f>BM58+BB58+AQ58+AF58+IF(U58&lt;&gt;"",U58,0)</f>
        <v>0</v>
      </c>
      <c r="L58" s="13" t="s">
        <v>189</v>
      </c>
      <c r="M58" s="14">
        <f>IF(VerenigingMax!E33&lt;&gt;"",VerenigingMax!E33,"")</f>
      </c>
      <c r="N58" s="14">
        <f>IF(VerenigingMax!F33&lt;&gt;"",VerenigingMax!F33,"")</f>
      </c>
      <c r="O58" s="14">
        <f>IF(VerenigingMax!G33&lt;&gt;"",VerenigingMax!G33,"")</f>
      </c>
      <c r="P58" s="14">
        <f>IF(VerenigingMax!H33&lt;&gt;"",VerenigingMax!H33,"")</f>
      </c>
      <c r="Q58" s="14">
        <f>IF(VerenigingMax!I33&lt;&gt;"",VerenigingMax!I33,"")</f>
      </c>
      <c r="R58" s="14">
        <f>IF(VerenigingMax!J33&lt;&gt;"",VerenigingMax!J33,"")</f>
      </c>
      <c r="S58" s="14">
        <f>IF(VerenigingMax!K33&lt;&gt;"",VerenigingMax!K33,"")</f>
      </c>
      <c r="T58" s="14">
        <f>IF(VerenigingMax!L33&lt;&gt;"",VerenigingMax!L33,"")</f>
      </c>
      <c r="U58" s="14">
        <f>IF(VerenigingMax!M33&lt;&gt;"",VerenigingMax!M33,"")</f>
      </c>
      <c r="W58" s="13" t="s">
        <v>189</v>
      </c>
      <c r="X58" s="14">
        <v>27</v>
      </c>
      <c r="Y58" s="14">
        <v>0</v>
      </c>
      <c r="Z58" s="14">
        <v>0</v>
      </c>
      <c r="AA58" s="14">
        <v>23</v>
      </c>
      <c r="AB58" s="14">
        <v>0</v>
      </c>
      <c r="AC58" s="14">
        <v>25</v>
      </c>
      <c r="AD58" s="14">
        <v>0</v>
      </c>
      <c r="AE58" s="14">
        <v>0</v>
      </c>
      <c r="AF58" s="14">
        <v>0</v>
      </c>
      <c r="AH58" s="13" t="s">
        <v>189</v>
      </c>
      <c r="AI58" s="14">
        <v>0</v>
      </c>
      <c r="AJ58" s="14">
        <v>0</v>
      </c>
      <c r="AK58" s="14">
        <v>0</v>
      </c>
      <c r="AL58" s="14">
        <v>27</v>
      </c>
      <c r="AM58" s="14">
        <v>0</v>
      </c>
      <c r="AN58" s="14">
        <v>0</v>
      </c>
      <c r="AO58" s="14">
        <v>0</v>
      </c>
      <c r="AP58" s="14">
        <v>0</v>
      </c>
      <c r="AQ58" s="14">
        <v>0</v>
      </c>
      <c r="AS58" s="13" t="s">
        <v>189</v>
      </c>
      <c r="AT58" s="14">
        <v>26</v>
      </c>
      <c r="AU58" s="14">
        <v>0</v>
      </c>
      <c r="AV58" s="14">
        <v>0</v>
      </c>
      <c r="AW58" s="14">
        <v>27</v>
      </c>
      <c r="AX58" s="14">
        <v>22</v>
      </c>
      <c r="AY58" s="14">
        <v>0</v>
      </c>
      <c r="AZ58" s="14">
        <v>0</v>
      </c>
      <c r="BA58" s="14">
        <v>0</v>
      </c>
      <c r="BB58" s="14">
        <v>0</v>
      </c>
      <c r="BD58" s="13" t="s">
        <v>189</v>
      </c>
      <c r="BE58" s="14">
        <v>27</v>
      </c>
      <c r="BF58" s="14">
        <v>0</v>
      </c>
      <c r="BG58" s="14">
        <v>0</v>
      </c>
      <c r="BH58" s="14">
        <v>26</v>
      </c>
      <c r="BI58" s="14">
        <v>0</v>
      </c>
      <c r="BJ58" s="14">
        <v>24</v>
      </c>
      <c r="BK58" s="14">
        <v>0</v>
      </c>
      <c r="BL58" s="14">
        <v>0</v>
      </c>
      <c r="BM58" s="14">
        <v>0</v>
      </c>
    </row>
    <row r="59" spans="1:65" ht="13.5">
      <c r="A59" s="13" t="s">
        <v>190</v>
      </c>
      <c r="B59" s="14">
        <f>BE59+AT59+AI59+X59+IF(M59&lt;&gt;"",M59,0)</f>
        <v>76</v>
      </c>
      <c r="C59" s="14">
        <f>BF59+AU59+AJ59+Y59+IF(N59&lt;&gt;"",N59,0)</f>
        <v>0</v>
      </c>
      <c r="D59" s="14">
        <f>BG59+AV59+AK59+Z59+IF(O59&lt;&gt;"",O59,0)</f>
        <v>0</v>
      </c>
      <c r="E59" s="14">
        <f>BH59+AW59+AL59+AA59+IF(P59&lt;&gt;"",P59,0)</f>
        <v>73</v>
      </c>
      <c r="F59" s="14">
        <f>BI59+AX59+AM59+AB59+IF(Q59&lt;&gt;"",Q59,0)</f>
        <v>0</v>
      </c>
      <c r="G59" s="14">
        <f>BJ59+AY59+AN59+AC59+IF(R59&lt;&gt;"",R59,0)</f>
        <v>24</v>
      </c>
      <c r="H59" s="14">
        <f>BK59+AZ59+AO59+AD59+IF(S59&lt;&gt;"",S59,0)</f>
        <v>0</v>
      </c>
      <c r="I59" s="14">
        <f>BL59+BA59+AP59+AE59+IF(T59&lt;&gt;"",T59,0)</f>
        <v>0</v>
      </c>
      <c r="J59" s="14">
        <f>BM59+BB59+AQ59+AF59+IF(U59&lt;&gt;"",U59,0)</f>
        <v>0</v>
      </c>
      <c r="L59" s="13" t="s">
        <v>190</v>
      </c>
      <c r="M59" s="14">
        <f>IF(VerenigingMax!E34&lt;&gt;"",VerenigingMax!E34,"")</f>
      </c>
      <c r="N59" s="14">
        <f>IF(VerenigingMax!F34&lt;&gt;"",VerenigingMax!F34,"")</f>
      </c>
      <c r="O59" s="14">
        <f>IF(VerenigingMax!G34&lt;&gt;"",VerenigingMax!G34,"")</f>
      </c>
      <c r="P59" s="14">
        <f>IF(VerenigingMax!H34&lt;&gt;"",VerenigingMax!H34,"")</f>
      </c>
      <c r="Q59" s="14">
        <f>IF(VerenigingMax!I34&lt;&gt;"",VerenigingMax!I34,"")</f>
      </c>
      <c r="R59" s="14">
        <f>IF(VerenigingMax!J34&lt;&gt;"",VerenigingMax!J34,"")</f>
      </c>
      <c r="S59" s="14">
        <f>IF(VerenigingMax!K34&lt;&gt;"",VerenigingMax!K34,"")</f>
      </c>
      <c r="T59" s="14">
        <f>IF(VerenigingMax!L34&lt;&gt;"",VerenigingMax!L34,"")</f>
      </c>
      <c r="U59" s="14">
        <f>IF(VerenigingMax!M34&lt;&gt;"",VerenigingMax!M34,"")</f>
      </c>
      <c r="W59" s="13" t="s">
        <v>190</v>
      </c>
      <c r="X59" s="14">
        <v>26</v>
      </c>
      <c r="Y59" s="14">
        <v>0</v>
      </c>
      <c r="Z59" s="14">
        <v>0</v>
      </c>
      <c r="AA59" s="14">
        <v>0</v>
      </c>
      <c r="AB59" s="14">
        <v>0</v>
      </c>
      <c r="AC59" s="14">
        <v>24</v>
      </c>
      <c r="AD59" s="14">
        <v>0</v>
      </c>
      <c r="AE59" s="14">
        <v>0</v>
      </c>
      <c r="AF59" s="14">
        <v>0</v>
      </c>
      <c r="AH59" s="13" t="s">
        <v>190</v>
      </c>
      <c r="AI59" s="14">
        <v>0</v>
      </c>
      <c r="AJ59" s="14">
        <v>0</v>
      </c>
      <c r="AK59" s="14">
        <v>0</v>
      </c>
      <c r="AL59" s="14">
        <v>26</v>
      </c>
      <c r="AM59" s="14">
        <v>0</v>
      </c>
      <c r="AN59" s="14">
        <v>0</v>
      </c>
      <c r="AO59" s="14">
        <v>0</v>
      </c>
      <c r="AP59" s="14">
        <v>0</v>
      </c>
      <c r="AQ59" s="14">
        <v>0</v>
      </c>
      <c r="AS59" s="13" t="s">
        <v>190</v>
      </c>
      <c r="AT59" s="14">
        <v>25</v>
      </c>
      <c r="AU59" s="14">
        <v>0</v>
      </c>
      <c r="AV59" s="14">
        <v>0</v>
      </c>
      <c r="AW59" s="14">
        <v>24</v>
      </c>
      <c r="AX59" s="14">
        <v>0</v>
      </c>
      <c r="AY59" s="14">
        <v>0</v>
      </c>
      <c r="AZ59" s="14">
        <v>0</v>
      </c>
      <c r="BA59" s="14">
        <v>0</v>
      </c>
      <c r="BB59" s="14">
        <v>0</v>
      </c>
      <c r="BD59" s="13" t="s">
        <v>190</v>
      </c>
      <c r="BE59" s="14">
        <v>25</v>
      </c>
      <c r="BF59" s="14">
        <v>0</v>
      </c>
      <c r="BG59" s="14">
        <v>0</v>
      </c>
      <c r="BH59" s="14">
        <v>23</v>
      </c>
      <c r="BI59" s="14">
        <v>0</v>
      </c>
      <c r="BJ59" s="14">
        <v>0</v>
      </c>
      <c r="BK59" s="14">
        <v>0</v>
      </c>
      <c r="BL59" s="14">
        <v>0</v>
      </c>
      <c r="BM59" s="14">
        <v>0</v>
      </c>
    </row>
    <row r="60" spans="1:65" ht="13.5">
      <c r="A60" s="13" t="s">
        <v>191</v>
      </c>
      <c r="B60" s="14">
        <f>BE60+AT60+AI60+X60+IF(M60&lt;&gt;"",M60,0)</f>
        <v>21</v>
      </c>
      <c r="C60" s="14">
        <f>BF60+AU60+AJ60+Y60+IF(N60&lt;&gt;"",N60,0)</f>
        <v>0</v>
      </c>
      <c r="D60" s="14">
        <f>BG60+AV60+AK60+Z60+IF(O60&lt;&gt;"",O60,0)</f>
        <v>0</v>
      </c>
      <c r="E60" s="14">
        <f>BH60+AW60+AL60+AA60+IF(P60&lt;&gt;"",P60,0)</f>
        <v>70</v>
      </c>
      <c r="F60" s="14">
        <f>BI60+AX60+AM60+AB60+IF(Q60&lt;&gt;"",Q60,0)</f>
        <v>0</v>
      </c>
      <c r="G60" s="14">
        <f>BJ60+AY60+AN60+AC60+IF(R60&lt;&gt;"",R60,0)</f>
        <v>0</v>
      </c>
      <c r="H60" s="14">
        <f>BK60+AZ60+AO60+AD60+IF(S60&lt;&gt;"",S60,0)</f>
        <v>0</v>
      </c>
      <c r="I60" s="14">
        <f>BL60+BA60+AP60+AE60+IF(T60&lt;&gt;"",T60,0)</f>
        <v>0</v>
      </c>
      <c r="J60" s="14">
        <f>BM60+BB60+AQ60+AF60+IF(U60&lt;&gt;"",U60,0)</f>
        <v>0</v>
      </c>
      <c r="L60" s="13" t="s">
        <v>191</v>
      </c>
      <c r="M60" s="14">
        <f>IF(VerenigingMax!E35&lt;&gt;"",VerenigingMax!E35,"")</f>
      </c>
      <c r="N60" s="14">
        <f>IF(VerenigingMax!F35&lt;&gt;"",VerenigingMax!F35,"")</f>
      </c>
      <c r="O60" s="14">
        <f>IF(VerenigingMax!G35&lt;&gt;"",VerenigingMax!G35,"")</f>
      </c>
      <c r="P60" s="14">
        <f>IF(VerenigingMax!H35&lt;&gt;"",VerenigingMax!H35,"")</f>
      </c>
      <c r="Q60" s="14">
        <f>IF(VerenigingMax!I35&lt;&gt;"",VerenigingMax!I35,"")</f>
      </c>
      <c r="R60" s="14">
        <f>IF(VerenigingMax!J35&lt;&gt;"",VerenigingMax!J35,"")</f>
      </c>
      <c r="S60" s="14">
        <f>IF(VerenigingMax!K35&lt;&gt;"",VerenigingMax!K35,"")</f>
      </c>
      <c r="T60" s="14">
        <f>IF(VerenigingMax!L35&lt;&gt;"",VerenigingMax!L35,"")</f>
      </c>
      <c r="U60" s="14">
        <f>IF(VerenigingMax!M35&lt;&gt;"",VerenigingMax!M35,"")</f>
      </c>
      <c r="W60" s="13" t="s">
        <v>191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H60" s="13" t="s">
        <v>191</v>
      </c>
      <c r="AI60" s="14">
        <v>0</v>
      </c>
      <c r="AJ60" s="14">
        <v>0</v>
      </c>
      <c r="AK60" s="14">
        <v>0</v>
      </c>
      <c r="AL60" s="14">
        <v>25</v>
      </c>
      <c r="AM60" s="14">
        <v>0</v>
      </c>
      <c r="AN60" s="14">
        <v>0</v>
      </c>
      <c r="AO60" s="14">
        <v>0</v>
      </c>
      <c r="AP60" s="14">
        <v>0</v>
      </c>
      <c r="AQ60" s="14">
        <v>0</v>
      </c>
      <c r="AS60" s="13" t="s">
        <v>191</v>
      </c>
      <c r="AT60" s="14">
        <v>0</v>
      </c>
      <c r="AU60" s="14">
        <v>0</v>
      </c>
      <c r="AV60" s="14">
        <v>0</v>
      </c>
      <c r="AW60" s="14">
        <v>23</v>
      </c>
      <c r="AX60" s="14">
        <v>0</v>
      </c>
      <c r="AY60" s="14">
        <v>0</v>
      </c>
      <c r="AZ60" s="14">
        <v>0</v>
      </c>
      <c r="BA60" s="14">
        <v>0</v>
      </c>
      <c r="BB60" s="14">
        <v>0</v>
      </c>
      <c r="BD60" s="13" t="s">
        <v>191</v>
      </c>
      <c r="BE60" s="14">
        <v>21</v>
      </c>
      <c r="BF60" s="14">
        <v>0</v>
      </c>
      <c r="BG60" s="14">
        <v>0</v>
      </c>
      <c r="BH60" s="14">
        <v>22</v>
      </c>
      <c r="BI60" s="14">
        <v>0</v>
      </c>
      <c r="BJ60" s="14">
        <v>0</v>
      </c>
      <c r="BK60" s="14">
        <v>0</v>
      </c>
      <c r="BL60" s="14">
        <v>0</v>
      </c>
      <c r="BM60" s="14">
        <v>0</v>
      </c>
    </row>
    <row r="61" spans="1:65" ht="14.25" thickBot="1">
      <c r="A61" s="13"/>
      <c r="B61" s="16"/>
      <c r="C61" s="16"/>
      <c r="D61" s="16"/>
      <c r="E61" s="16"/>
      <c r="F61" s="16"/>
      <c r="G61" s="16"/>
      <c r="H61" s="16"/>
      <c r="I61" s="16"/>
      <c r="J61" s="16"/>
      <c r="L61" s="13"/>
      <c r="M61" s="16"/>
      <c r="N61" s="16"/>
      <c r="O61" s="16"/>
      <c r="P61" s="16"/>
      <c r="Q61" s="16"/>
      <c r="R61" s="16"/>
      <c r="S61" s="16"/>
      <c r="T61" s="16"/>
      <c r="U61" s="16"/>
      <c r="W61" s="13"/>
      <c r="X61" s="16"/>
      <c r="Y61" s="16"/>
      <c r="Z61" s="16"/>
      <c r="AA61" s="16"/>
      <c r="AB61" s="16"/>
      <c r="AC61" s="16"/>
      <c r="AD61" s="16"/>
      <c r="AE61" s="16"/>
      <c r="AF61" s="16"/>
      <c r="AH61" s="13"/>
      <c r="AI61" s="16"/>
      <c r="AJ61" s="16"/>
      <c r="AK61" s="16"/>
      <c r="AL61" s="16"/>
      <c r="AM61" s="16"/>
      <c r="AN61" s="16"/>
      <c r="AO61" s="16"/>
      <c r="AP61" s="16"/>
      <c r="AQ61" s="16"/>
      <c r="AS61" s="13"/>
      <c r="AT61" s="16"/>
      <c r="AU61" s="16"/>
      <c r="AV61" s="16"/>
      <c r="AW61" s="16"/>
      <c r="AX61" s="16"/>
      <c r="AY61" s="16"/>
      <c r="AZ61" s="16"/>
      <c r="BA61" s="16"/>
      <c r="BB61" s="16"/>
      <c r="BD61" s="13"/>
      <c r="BE61" s="16"/>
      <c r="BF61" s="16"/>
      <c r="BG61" s="16"/>
      <c r="BH61" s="16"/>
      <c r="BI61" s="16"/>
      <c r="BJ61" s="16"/>
      <c r="BK61" s="16"/>
      <c r="BL61" s="16"/>
      <c r="BM61" s="16"/>
    </row>
    <row r="62" spans="1:65" ht="13.5">
      <c r="A62" s="6" t="s">
        <v>192</v>
      </c>
      <c r="B62" s="17">
        <f>SUM(B54:B56)</f>
        <v>0</v>
      </c>
      <c r="C62" s="17">
        <f aca="true" t="shared" si="58" ref="C62:J62">SUM(C54:C56)</f>
        <v>203</v>
      </c>
      <c r="D62" s="17">
        <f t="shared" si="58"/>
        <v>0</v>
      </c>
      <c r="E62" s="17">
        <f t="shared" si="58"/>
        <v>264</v>
      </c>
      <c r="F62" s="17">
        <f t="shared" si="58"/>
        <v>95</v>
      </c>
      <c r="G62" s="17">
        <f t="shared" si="58"/>
        <v>267</v>
      </c>
      <c r="H62" s="17">
        <f t="shared" si="58"/>
        <v>183</v>
      </c>
      <c r="I62" s="17">
        <f t="shared" si="58"/>
        <v>0</v>
      </c>
      <c r="J62" s="18">
        <f t="shared" si="58"/>
        <v>48</v>
      </c>
      <c r="L62" s="6" t="s">
        <v>192</v>
      </c>
      <c r="M62" s="17">
        <f>SUM(M54:M56)</f>
        <v>0</v>
      </c>
      <c r="N62" s="17">
        <f aca="true" t="shared" si="59" ref="N62:U62">SUM(N54:N56)</f>
        <v>0</v>
      </c>
      <c r="O62" s="17">
        <f t="shared" si="59"/>
        <v>0</v>
      </c>
      <c r="P62" s="17">
        <f t="shared" si="59"/>
        <v>0</v>
      </c>
      <c r="Q62" s="17">
        <f t="shared" si="59"/>
        <v>0</v>
      </c>
      <c r="R62" s="17">
        <f t="shared" si="59"/>
        <v>0</v>
      </c>
      <c r="S62" s="17">
        <f t="shared" si="59"/>
        <v>0</v>
      </c>
      <c r="T62" s="17">
        <f t="shared" si="59"/>
        <v>0</v>
      </c>
      <c r="U62" s="18">
        <f t="shared" si="59"/>
        <v>0</v>
      </c>
      <c r="W62" s="6" t="s">
        <v>192</v>
      </c>
      <c r="X62" s="17">
        <f>SUM(X54:X56)</f>
        <v>0</v>
      </c>
      <c r="Y62" s="17">
        <f aca="true" t="shared" si="60" ref="Y62:AF62">SUM(Y54:Y56)</f>
        <v>38</v>
      </c>
      <c r="Z62" s="17">
        <f t="shared" si="60"/>
        <v>0</v>
      </c>
      <c r="AA62" s="17">
        <f t="shared" si="60"/>
        <v>66</v>
      </c>
      <c r="AB62" s="17">
        <f t="shared" si="60"/>
        <v>19</v>
      </c>
      <c r="AC62" s="17">
        <f t="shared" si="60"/>
        <v>56</v>
      </c>
      <c r="AD62" s="17">
        <f t="shared" si="60"/>
        <v>51</v>
      </c>
      <c r="AE62" s="17">
        <f t="shared" si="60"/>
        <v>0</v>
      </c>
      <c r="AF62" s="18">
        <f t="shared" si="60"/>
        <v>18</v>
      </c>
      <c r="AH62" s="6" t="s">
        <v>192</v>
      </c>
      <c r="AI62" s="17">
        <f>SUM(AI54:AI56)</f>
        <v>0</v>
      </c>
      <c r="AJ62" s="17">
        <f aca="true" t="shared" si="61" ref="AJ62:AQ62">SUM(AJ54:AJ56)</f>
        <v>54</v>
      </c>
      <c r="AK62" s="17">
        <f t="shared" si="61"/>
        <v>0</v>
      </c>
      <c r="AL62" s="17">
        <f t="shared" si="61"/>
        <v>68</v>
      </c>
      <c r="AM62" s="17">
        <f t="shared" si="61"/>
        <v>16</v>
      </c>
      <c r="AN62" s="17">
        <f t="shared" si="61"/>
        <v>71</v>
      </c>
      <c r="AO62" s="17">
        <f t="shared" si="61"/>
        <v>49</v>
      </c>
      <c r="AP62" s="17">
        <f t="shared" si="61"/>
        <v>0</v>
      </c>
      <c r="AQ62" s="18">
        <f t="shared" si="61"/>
        <v>0</v>
      </c>
      <c r="AS62" s="6" t="s">
        <v>192</v>
      </c>
      <c r="AT62" s="17">
        <f>SUM(AT54:AT56)</f>
        <v>0</v>
      </c>
      <c r="AU62" s="17">
        <f aca="true" t="shared" si="62" ref="AU62:BB62">SUM(AU54:AU56)</f>
        <v>48</v>
      </c>
      <c r="AV62" s="17">
        <f t="shared" si="62"/>
        <v>0</v>
      </c>
      <c r="AW62" s="17">
        <f t="shared" si="62"/>
        <v>65</v>
      </c>
      <c r="AX62" s="17">
        <f t="shared" si="62"/>
        <v>60</v>
      </c>
      <c r="AY62" s="17">
        <f t="shared" si="62"/>
        <v>70</v>
      </c>
      <c r="AZ62" s="17">
        <f t="shared" si="62"/>
        <v>56</v>
      </c>
      <c r="BA62" s="17">
        <f t="shared" si="62"/>
        <v>0</v>
      </c>
      <c r="BB62" s="18">
        <f t="shared" si="62"/>
        <v>13</v>
      </c>
      <c r="BD62" s="6" t="s">
        <v>192</v>
      </c>
      <c r="BE62" s="17">
        <f>SUM(BE54:BE56)</f>
        <v>0</v>
      </c>
      <c r="BF62" s="17">
        <f aca="true" t="shared" si="63" ref="BF62:BM62">SUM(BF54:BF56)</f>
        <v>63</v>
      </c>
      <c r="BG62" s="17">
        <f t="shared" si="63"/>
        <v>0</v>
      </c>
      <c r="BH62" s="17">
        <f t="shared" si="63"/>
        <v>65</v>
      </c>
      <c r="BI62" s="17">
        <f t="shared" si="63"/>
        <v>0</v>
      </c>
      <c r="BJ62" s="17">
        <f t="shared" si="63"/>
        <v>70</v>
      </c>
      <c r="BK62" s="17">
        <f t="shared" si="63"/>
        <v>27</v>
      </c>
      <c r="BL62" s="17">
        <f t="shared" si="63"/>
        <v>0</v>
      </c>
      <c r="BM62" s="18">
        <f t="shared" si="63"/>
        <v>17</v>
      </c>
    </row>
    <row r="63" spans="1:65" ht="13.5">
      <c r="A63" s="7" t="s">
        <v>193</v>
      </c>
      <c r="B63" s="14">
        <f>SUM(B58:B60)</f>
        <v>177</v>
      </c>
      <c r="C63" s="14">
        <f aca="true" t="shared" si="64" ref="C63:J63">SUM(C58:C60)</f>
        <v>0</v>
      </c>
      <c r="D63" s="14">
        <f t="shared" si="64"/>
        <v>0</v>
      </c>
      <c r="E63" s="14">
        <f t="shared" si="64"/>
        <v>246</v>
      </c>
      <c r="F63" s="14">
        <f t="shared" si="64"/>
        <v>22</v>
      </c>
      <c r="G63" s="14">
        <f t="shared" si="64"/>
        <v>73</v>
      </c>
      <c r="H63" s="14">
        <f t="shared" si="64"/>
        <v>0</v>
      </c>
      <c r="I63" s="14">
        <f t="shared" si="64"/>
        <v>0</v>
      </c>
      <c r="J63" s="19">
        <f t="shared" si="64"/>
        <v>0</v>
      </c>
      <c r="L63" s="7" t="s">
        <v>193</v>
      </c>
      <c r="M63" s="14">
        <f>SUM(M58:M60)</f>
        <v>0</v>
      </c>
      <c r="N63" s="14">
        <f aca="true" t="shared" si="65" ref="N63:U63">SUM(N58:N60)</f>
        <v>0</v>
      </c>
      <c r="O63" s="14">
        <f t="shared" si="65"/>
        <v>0</v>
      </c>
      <c r="P63" s="14">
        <f t="shared" si="65"/>
        <v>0</v>
      </c>
      <c r="Q63" s="14">
        <f t="shared" si="65"/>
        <v>0</v>
      </c>
      <c r="R63" s="14">
        <f t="shared" si="65"/>
        <v>0</v>
      </c>
      <c r="S63" s="14">
        <f t="shared" si="65"/>
        <v>0</v>
      </c>
      <c r="T63" s="14">
        <f t="shared" si="65"/>
        <v>0</v>
      </c>
      <c r="U63" s="19">
        <f t="shared" si="65"/>
        <v>0</v>
      </c>
      <c r="W63" s="7" t="s">
        <v>193</v>
      </c>
      <c r="X63" s="14">
        <f>SUM(X58:X60)</f>
        <v>53</v>
      </c>
      <c r="Y63" s="14">
        <f aca="true" t="shared" si="66" ref="Y63:AF63">SUM(Y58:Y60)</f>
        <v>0</v>
      </c>
      <c r="Z63" s="14">
        <f t="shared" si="66"/>
        <v>0</v>
      </c>
      <c r="AA63" s="14">
        <f t="shared" si="66"/>
        <v>23</v>
      </c>
      <c r="AB63" s="14">
        <f t="shared" si="66"/>
        <v>0</v>
      </c>
      <c r="AC63" s="14">
        <f t="shared" si="66"/>
        <v>49</v>
      </c>
      <c r="AD63" s="14">
        <f t="shared" si="66"/>
        <v>0</v>
      </c>
      <c r="AE63" s="14">
        <f t="shared" si="66"/>
        <v>0</v>
      </c>
      <c r="AF63" s="19">
        <f t="shared" si="66"/>
        <v>0</v>
      </c>
      <c r="AH63" s="7" t="s">
        <v>193</v>
      </c>
      <c r="AI63" s="14">
        <f>SUM(AI58:AI60)</f>
        <v>0</v>
      </c>
      <c r="AJ63" s="14">
        <f aca="true" t="shared" si="67" ref="AJ63:AQ63">SUM(AJ58:AJ60)</f>
        <v>0</v>
      </c>
      <c r="AK63" s="14">
        <f t="shared" si="67"/>
        <v>0</v>
      </c>
      <c r="AL63" s="14">
        <f t="shared" si="67"/>
        <v>78</v>
      </c>
      <c r="AM63" s="14">
        <f t="shared" si="67"/>
        <v>0</v>
      </c>
      <c r="AN63" s="14">
        <f t="shared" si="67"/>
        <v>0</v>
      </c>
      <c r="AO63" s="14">
        <f t="shared" si="67"/>
        <v>0</v>
      </c>
      <c r="AP63" s="14">
        <f t="shared" si="67"/>
        <v>0</v>
      </c>
      <c r="AQ63" s="19">
        <f t="shared" si="67"/>
        <v>0</v>
      </c>
      <c r="AS63" s="7" t="s">
        <v>193</v>
      </c>
      <c r="AT63" s="14">
        <f>SUM(AT58:AT60)</f>
        <v>51</v>
      </c>
      <c r="AU63" s="14">
        <f aca="true" t="shared" si="68" ref="AU63:BB63">SUM(AU58:AU60)</f>
        <v>0</v>
      </c>
      <c r="AV63" s="14">
        <f t="shared" si="68"/>
        <v>0</v>
      </c>
      <c r="AW63" s="14">
        <f t="shared" si="68"/>
        <v>74</v>
      </c>
      <c r="AX63" s="14">
        <f t="shared" si="68"/>
        <v>22</v>
      </c>
      <c r="AY63" s="14">
        <f t="shared" si="68"/>
        <v>0</v>
      </c>
      <c r="AZ63" s="14">
        <f t="shared" si="68"/>
        <v>0</v>
      </c>
      <c r="BA63" s="14">
        <f t="shared" si="68"/>
        <v>0</v>
      </c>
      <c r="BB63" s="19">
        <f t="shared" si="68"/>
        <v>0</v>
      </c>
      <c r="BD63" s="7" t="s">
        <v>193</v>
      </c>
      <c r="BE63" s="14">
        <f>SUM(BE58:BE60)</f>
        <v>73</v>
      </c>
      <c r="BF63" s="14">
        <f aca="true" t="shared" si="69" ref="BF63:BM63">SUM(BF58:BF60)</f>
        <v>0</v>
      </c>
      <c r="BG63" s="14">
        <f t="shared" si="69"/>
        <v>0</v>
      </c>
      <c r="BH63" s="14">
        <f t="shared" si="69"/>
        <v>71</v>
      </c>
      <c r="BI63" s="14">
        <f t="shared" si="69"/>
        <v>0</v>
      </c>
      <c r="BJ63" s="14">
        <f t="shared" si="69"/>
        <v>24</v>
      </c>
      <c r="BK63" s="14">
        <f t="shared" si="69"/>
        <v>0</v>
      </c>
      <c r="BL63" s="14">
        <f t="shared" si="69"/>
        <v>0</v>
      </c>
      <c r="BM63" s="19">
        <f t="shared" si="69"/>
        <v>0</v>
      </c>
    </row>
    <row r="64" spans="1:65" ht="13.5">
      <c r="A64" s="8" t="s">
        <v>185</v>
      </c>
      <c r="B64" s="9">
        <f aca="true" t="shared" si="70" ref="B64:J64">SUM(B62:B63)</f>
        <v>177</v>
      </c>
      <c r="C64" s="9">
        <f t="shared" si="70"/>
        <v>203</v>
      </c>
      <c r="D64" s="9">
        <f t="shared" si="70"/>
        <v>0</v>
      </c>
      <c r="E64" s="9">
        <f t="shared" si="70"/>
        <v>510</v>
      </c>
      <c r="F64" s="9">
        <f t="shared" si="70"/>
        <v>117</v>
      </c>
      <c r="G64" s="9">
        <f t="shared" si="70"/>
        <v>340</v>
      </c>
      <c r="H64" s="9">
        <f t="shared" si="70"/>
        <v>183</v>
      </c>
      <c r="I64" s="9">
        <f t="shared" si="70"/>
        <v>0</v>
      </c>
      <c r="J64" s="10">
        <f t="shared" si="70"/>
        <v>48</v>
      </c>
      <c r="L64" s="8" t="s">
        <v>185</v>
      </c>
      <c r="M64" s="9">
        <f aca="true" t="shared" si="71" ref="M64:U64">SUM(M62:M63)</f>
        <v>0</v>
      </c>
      <c r="N64" s="9">
        <f t="shared" si="71"/>
        <v>0</v>
      </c>
      <c r="O64" s="9">
        <f t="shared" si="71"/>
        <v>0</v>
      </c>
      <c r="P64" s="9">
        <f t="shared" si="71"/>
        <v>0</v>
      </c>
      <c r="Q64" s="9">
        <f t="shared" si="71"/>
        <v>0</v>
      </c>
      <c r="R64" s="9">
        <f t="shared" si="71"/>
        <v>0</v>
      </c>
      <c r="S64" s="9">
        <f t="shared" si="71"/>
        <v>0</v>
      </c>
      <c r="T64" s="9">
        <f t="shared" si="71"/>
        <v>0</v>
      </c>
      <c r="U64" s="10">
        <f t="shared" si="71"/>
        <v>0</v>
      </c>
      <c r="W64" s="8" t="s">
        <v>185</v>
      </c>
      <c r="X64" s="9">
        <f aca="true" t="shared" si="72" ref="X64:AF64">SUM(X62:X63)</f>
        <v>53</v>
      </c>
      <c r="Y64" s="9">
        <f t="shared" si="72"/>
        <v>38</v>
      </c>
      <c r="Z64" s="9">
        <f t="shared" si="72"/>
        <v>0</v>
      </c>
      <c r="AA64" s="9">
        <f t="shared" si="72"/>
        <v>89</v>
      </c>
      <c r="AB64" s="9">
        <f t="shared" si="72"/>
        <v>19</v>
      </c>
      <c r="AC64" s="9">
        <f t="shared" si="72"/>
        <v>105</v>
      </c>
      <c r="AD64" s="9">
        <f t="shared" si="72"/>
        <v>51</v>
      </c>
      <c r="AE64" s="9">
        <f t="shared" si="72"/>
        <v>0</v>
      </c>
      <c r="AF64" s="10">
        <f t="shared" si="72"/>
        <v>18</v>
      </c>
      <c r="AH64" s="8" t="s">
        <v>185</v>
      </c>
      <c r="AI64" s="9">
        <f aca="true" t="shared" si="73" ref="AI64:AQ64">SUM(AI62:AI63)</f>
        <v>0</v>
      </c>
      <c r="AJ64" s="9">
        <f t="shared" si="73"/>
        <v>54</v>
      </c>
      <c r="AK64" s="9">
        <f t="shared" si="73"/>
        <v>0</v>
      </c>
      <c r="AL64" s="9">
        <f t="shared" si="73"/>
        <v>146</v>
      </c>
      <c r="AM64" s="9">
        <f t="shared" si="73"/>
        <v>16</v>
      </c>
      <c r="AN64" s="9">
        <f t="shared" si="73"/>
        <v>71</v>
      </c>
      <c r="AO64" s="9">
        <f t="shared" si="73"/>
        <v>49</v>
      </c>
      <c r="AP64" s="9">
        <f t="shared" si="73"/>
        <v>0</v>
      </c>
      <c r="AQ64" s="10">
        <f t="shared" si="73"/>
        <v>0</v>
      </c>
      <c r="AS64" s="8" t="s">
        <v>185</v>
      </c>
      <c r="AT64" s="9">
        <f aca="true" t="shared" si="74" ref="AT64:BB64">SUM(AT62:AT63)</f>
        <v>51</v>
      </c>
      <c r="AU64" s="9">
        <f t="shared" si="74"/>
        <v>48</v>
      </c>
      <c r="AV64" s="9">
        <f t="shared" si="74"/>
        <v>0</v>
      </c>
      <c r="AW64" s="9">
        <f t="shared" si="74"/>
        <v>139</v>
      </c>
      <c r="AX64" s="9">
        <f t="shared" si="74"/>
        <v>82</v>
      </c>
      <c r="AY64" s="9">
        <f t="shared" si="74"/>
        <v>70</v>
      </c>
      <c r="AZ64" s="9">
        <f t="shared" si="74"/>
        <v>56</v>
      </c>
      <c r="BA64" s="9">
        <f t="shared" si="74"/>
        <v>0</v>
      </c>
      <c r="BB64" s="10">
        <f t="shared" si="74"/>
        <v>13</v>
      </c>
      <c r="BD64" s="8" t="s">
        <v>185</v>
      </c>
      <c r="BE64" s="9">
        <f aca="true" t="shared" si="75" ref="BE64:BM64">SUM(BE62:BE63)</f>
        <v>73</v>
      </c>
      <c r="BF64" s="9">
        <f t="shared" si="75"/>
        <v>63</v>
      </c>
      <c r="BG64" s="9">
        <f t="shared" si="75"/>
        <v>0</v>
      </c>
      <c r="BH64" s="9">
        <f t="shared" si="75"/>
        <v>136</v>
      </c>
      <c r="BI64" s="9">
        <f t="shared" si="75"/>
        <v>0</v>
      </c>
      <c r="BJ64" s="9">
        <f t="shared" si="75"/>
        <v>94</v>
      </c>
      <c r="BK64" s="9">
        <f t="shared" si="75"/>
        <v>27</v>
      </c>
      <c r="BL64" s="9">
        <f t="shared" si="75"/>
        <v>0</v>
      </c>
      <c r="BM64" s="10">
        <f t="shared" si="75"/>
        <v>17</v>
      </c>
    </row>
    <row r="65" spans="1:65" ht="14.25" thickBot="1">
      <c r="A65" s="20" t="s">
        <v>166</v>
      </c>
      <c r="B65" s="21">
        <f aca="true" t="shared" si="76" ref="B65:J65">RANK(B64,$B64:$J64)</f>
        <v>5</v>
      </c>
      <c r="C65" s="21">
        <f t="shared" si="76"/>
        <v>3</v>
      </c>
      <c r="D65" s="21">
        <f t="shared" si="76"/>
        <v>8</v>
      </c>
      <c r="E65" s="21">
        <f t="shared" si="76"/>
        <v>1</v>
      </c>
      <c r="F65" s="21">
        <f t="shared" si="76"/>
        <v>6</v>
      </c>
      <c r="G65" s="21">
        <f t="shared" si="76"/>
        <v>2</v>
      </c>
      <c r="H65" s="21">
        <f t="shared" si="76"/>
        <v>4</v>
      </c>
      <c r="I65" s="21">
        <f t="shared" si="76"/>
        <v>8</v>
      </c>
      <c r="J65" s="22">
        <f t="shared" si="76"/>
        <v>7</v>
      </c>
      <c r="L65" s="20" t="s">
        <v>166</v>
      </c>
      <c r="M65" s="21">
        <f>RANK(M64,M64:U64)</f>
        <v>1</v>
      </c>
      <c r="N65" s="21">
        <f>RANK(N64,M64:U64)</f>
        <v>1</v>
      </c>
      <c r="O65" s="21">
        <f>RANK(O64,M64:U64)</f>
        <v>1</v>
      </c>
      <c r="P65" s="21">
        <f>RANK(P64,M64:U64)</f>
        <v>1</v>
      </c>
      <c r="Q65" s="21">
        <f>RANK(Q64,M64:U64)</f>
        <v>1</v>
      </c>
      <c r="R65" s="21">
        <f>RANK(R64,M64:U64)</f>
        <v>1</v>
      </c>
      <c r="S65" s="21">
        <f>RANK(S64,M64:U64)</f>
        <v>1</v>
      </c>
      <c r="T65" s="21">
        <f>RANK(T64,M64:U64)</f>
        <v>1</v>
      </c>
      <c r="U65" s="21">
        <f>RANK(U64,M64:U64)</f>
        <v>1</v>
      </c>
      <c r="W65" s="20" t="s">
        <v>166</v>
      </c>
      <c r="X65" s="21">
        <f>RANK(X64,X64:AF64)</f>
        <v>3</v>
      </c>
      <c r="Y65" s="21">
        <f>RANK(Y64,X64:AF64)</f>
        <v>5</v>
      </c>
      <c r="Z65" s="21">
        <f>RANK(Z64,X64:AF64)</f>
        <v>8</v>
      </c>
      <c r="AA65" s="21">
        <f>RANK(AA64,X64:AF64)</f>
        <v>2</v>
      </c>
      <c r="AB65" s="21">
        <f>RANK(AB64,X64:AF64)</f>
        <v>6</v>
      </c>
      <c r="AC65" s="21">
        <f>RANK(AC64,X64:AF64)</f>
        <v>1</v>
      </c>
      <c r="AD65" s="21">
        <f>RANK(AD64,X64:AF64)</f>
        <v>4</v>
      </c>
      <c r="AE65" s="21">
        <f>RANK(AE64,X64:AF64)</f>
        <v>8</v>
      </c>
      <c r="AF65" s="21">
        <f>RANK(AF64,X64:AF64)</f>
        <v>7</v>
      </c>
      <c r="AH65" s="20" t="s">
        <v>166</v>
      </c>
      <c r="AI65" s="21">
        <f>RANK(AI64,AI64:AQ64)</f>
        <v>6</v>
      </c>
      <c r="AJ65" s="21">
        <f>RANK(AJ64,AI64:AQ64)</f>
        <v>3</v>
      </c>
      <c r="AK65" s="21">
        <f>RANK(AK64,AI64:AQ64)</f>
        <v>6</v>
      </c>
      <c r="AL65" s="21">
        <f>RANK(AL64,AI64:AQ64)</f>
        <v>1</v>
      </c>
      <c r="AM65" s="21">
        <f>RANK(AM64,AI64:AQ64)</f>
        <v>5</v>
      </c>
      <c r="AN65" s="21">
        <f>RANK(AN64,AI64:AQ64)</f>
        <v>2</v>
      </c>
      <c r="AO65" s="21">
        <f>RANK(AO64,AI64:AQ64)</f>
        <v>4</v>
      </c>
      <c r="AP65" s="21">
        <f>RANK(AP64,AI64:AQ64)</f>
        <v>6</v>
      </c>
      <c r="AQ65" s="21">
        <f>RANK(AQ64,AI64:AQ64)</f>
        <v>6</v>
      </c>
      <c r="AS65" s="20" t="s">
        <v>166</v>
      </c>
      <c r="AT65" s="21">
        <f>RANK(AT64,AT64:BB64)</f>
        <v>5</v>
      </c>
      <c r="AU65" s="21">
        <f>RANK(AU64,AT64:BB64)</f>
        <v>6</v>
      </c>
      <c r="AV65" s="21">
        <f>RANK(AV64,AT64:BB64)</f>
        <v>8</v>
      </c>
      <c r="AW65" s="21">
        <f>RANK(AW64,AT64:BB64)</f>
        <v>1</v>
      </c>
      <c r="AX65" s="21">
        <f>RANK(AX64,AT64:BB64)</f>
        <v>2</v>
      </c>
      <c r="AY65" s="21">
        <f>RANK(AY64,AT64:BB64)</f>
        <v>3</v>
      </c>
      <c r="AZ65" s="21">
        <f>RANK(AZ64,AT64:BB64)</f>
        <v>4</v>
      </c>
      <c r="BA65" s="21">
        <f>RANK(BA64,AT64:BB64)</f>
        <v>8</v>
      </c>
      <c r="BB65" s="21">
        <f>RANK(BB64,AT64:BB64)</f>
        <v>7</v>
      </c>
      <c r="BD65" s="20" t="s">
        <v>166</v>
      </c>
      <c r="BE65" s="21">
        <f>RANK(BE64,BE64:BM64)</f>
        <v>3</v>
      </c>
      <c r="BF65" s="21">
        <f>RANK(BF64,BE64:BM64)</f>
        <v>4</v>
      </c>
      <c r="BG65" s="21">
        <f>RANK(BG64,BE64:BM64)</f>
        <v>7</v>
      </c>
      <c r="BH65" s="21">
        <f>RANK(BH64,BE64:BM64)</f>
        <v>1</v>
      </c>
      <c r="BI65" s="21">
        <f>RANK(BI64,BE64:BM64)</f>
        <v>7</v>
      </c>
      <c r="BJ65" s="21">
        <f>RANK(BJ64,BE64:BM64)</f>
        <v>2</v>
      </c>
      <c r="BK65" s="21">
        <f>RANK(BK64,BE64:BM64)</f>
        <v>5</v>
      </c>
      <c r="BL65" s="21">
        <f>RANK(BL64,BE64:BM64)</f>
        <v>7</v>
      </c>
      <c r="BM65" s="21">
        <f>RANK(BM64,BE64:BM64)</f>
        <v>6</v>
      </c>
    </row>
    <row r="67" spans="2:10" ht="13.5">
      <c r="B67" s="11">
        <f>B48+B64</f>
        <v>333</v>
      </c>
      <c r="C67" s="11">
        <f aca="true" t="shared" si="77" ref="C67:J67">C48+C64</f>
        <v>472</v>
      </c>
      <c r="D67" s="11">
        <f t="shared" si="77"/>
        <v>0</v>
      </c>
      <c r="E67" s="11">
        <f t="shared" si="77"/>
        <v>887</v>
      </c>
      <c r="F67" s="11">
        <f t="shared" si="77"/>
        <v>413</v>
      </c>
      <c r="G67" s="11">
        <f t="shared" si="77"/>
        <v>457</v>
      </c>
      <c r="H67" s="11">
        <f t="shared" si="77"/>
        <v>287</v>
      </c>
      <c r="I67" s="11">
        <f t="shared" si="77"/>
        <v>220</v>
      </c>
      <c r="J67" s="11">
        <f t="shared" si="77"/>
        <v>75</v>
      </c>
    </row>
    <row r="68" spans="2:10" ht="13.5">
      <c r="B68" s="11">
        <v>6</v>
      </c>
      <c r="C68" s="11">
        <v>2</v>
      </c>
      <c r="E68" s="11">
        <v>1</v>
      </c>
      <c r="G68" s="11">
        <v>4</v>
      </c>
      <c r="H68" s="11">
        <v>3</v>
      </c>
      <c r="I68" s="11">
        <v>7</v>
      </c>
      <c r="J68" s="11">
        <v>5</v>
      </c>
    </row>
    <row r="69" spans="35:38" ht="14.25">
      <c r="AI69" s="28"/>
      <c r="AJ69" s="28"/>
      <c r="AK69" s="27"/>
      <c r="AL69" s="4"/>
    </row>
    <row r="70" spans="35:38" ht="14.25">
      <c r="AI70" s="28"/>
      <c r="AJ70" s="28"/>
      <c r="AK70" s="27"/>
      <c r="AL70" s="4"/>
    </row>
    <row r="71" spans="35:38" ht="14.25">
      <c r="AI71" s="28"/>
      <c r="AJ71" s="28"/>
      <c r="AK71" s="27"/>
      <c r="AL71" s="4"/>
    </row>
    <row r="72" spans="35:37" ht="14.25">
      <c r="AI72" s="28"/>
      <c r="AJ72" s="28"/>
      <c r="AK72" s="27"/>
    </row>
    <row r="73" spans="35:37" ht="14.25">
      <c r="AI73" s="28"/>
      <c r="AJ73" s="28"/>
      <c r="AK73" s="27"/>
    </row>
  </sheetData>
  <sheetProtection/>
  <printOptions/>
  <pageMargins left="0.7086614173228347" right="0.7086614173228347" top="0.7480314960629921" bottom="0.944881889763779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B8" sqref="B8:L8"/>
    </sheetView>
  </sheetViews>
  <sheetFormatPr defaultColWidth="9.140625" defaultRowHeight="15"/>
  <cols>
    <col min="1" max="1" width="2.00390625" style="0" customWidth="1"/>
  </cols>
  <sheetData>
    <row r="1" ht="18">
      <c r="A1" s="1" t="s">
        <v>274</v>
      </c>
    </row>
    <row r="3" spans="1:2" ht="15">
      <c r="A3" t="s">
        <v>276</v>
      </c>
      <c r="B3" t="s">
        <v>288</v>
      </c>
    </row>
    <row r="4" spans="1:2" ht="15">
      <c r="A4" t="s">
        <v>276</v>
      </c>
      <c r="B4" t="s">
        <v>277</v>
      </c>
    </row>
    <row r="5" ht="15">
      <c r="B5" t="s">
        <v>278</v>
      </c>
    </row>
    <row r="6" spans="1:2" ht="15">
      <c r="A6" t="s">
        <v>276</v>
      </c>
      <c r="B6" t="s">
        <v>279</v>
      </c>
    </row>
    <row r="7" spans="1:2" ht="15">
      <c r="A7" t="s">
        <v>276</v>
      </c>
      <c r="B7" t="s">
        <v>280</v>
      </c>
    </row>
    <row r="8" ht="15">
      <c r="B8" t="s">
        <v>281</v>
      </c>
    </row>
    <row r="9" spans="1:2" ht="15">
      <c r="A9" t="s">
        <v>276</v>
      </c>
      <c r="B9" t="s">
        <v>282</v>
      </c>
    </row>
    <row r="10" spans="1:2" ht="15">
      <c r="A10" t="s">
        <v>276</v>
      </c>
      <c r="B10" t="s">
        <v>283</v>
      </c>
    </row>
    <row r="11" spans="1:2" ht="15">
      <c r="A11" t="s">
        <v>276</v>
      </c>
      <c r="B11" t="s">
        <v>284</v>
      </c>
    </row>
    <row r="13" ht="18">
      <c r="A13" s="1" t="s">
        <v>275</v>
      </c>
    </row>
    <row r="15" spans="1:2" ht="15">
      <c r="A15" t="s">
        <v>276</v>
      </c>
      <c r="B15" t="s">
        <v>286</v>
      </c>
    </row>
    <row r="16" spans="1:2" ht="15">
      <c r="A16" t="s">
        <v>276</v>
      </c>
      <c r="B16" t="s">
        <v>285</v>
      </c>
    </row>
    <row r="17" spans="1:2" ht="15">
      <c r="A17" t="s">
        <v>276</v>
      </c>
      <c r="B17" t="s">
        <v>289</v>
      </c>
    </row>
    <row r="18" spans="1:2" ht="15">
      <c r="A18" t="s">
        <v>276</v>
      </c>
      <c r="B18" t="s">
        <v>290</v>
      </c>
    </row>
    <row r="19" spans="1:2" ht="15">
      <c r="A19" t="s">
        <v>276</v>
      </c>
      <c r="B19" t="s">
        <v>287</v>
      </c>
    </row>
    <row r="20" spans="1:2" ht="15">
      <c r="A20" t="s">
        <v>276</v>
      </c>
      <c r="B20" t="s">
        <v>291</v>
      </c>
    </row>
    <row r="21" spans="1:2" ht="15">
      <c r="A21" t="s">
        <v>276</v>
      </c>
      <c r="B21" t="s">
        <v>292</v>
      </c>
    </row>
    <row r="22" spans="1:2" ht="15">
      <c r="A22" t="s">
        <v>276</v>
      </c>
      <c r="B22" t="s">
        <v>293</v>
      </c>
    </row>
    <row r="23" spans="1:2" ht="15">
      <c r="A23" t="s">
        <v>276</v>
      </c>
      <c r="B23" t="s">
        <v>295</v>
      </c>
    </row>
    <row r="24" spans="1:2" ht="15">
      <c r="A24" t="s">
        <v>276</v>
      </c>
      <c r="B24" t="s">
        <v>296</v>
      </c>
    </row>
    <row r="25" spans="1:2" ht="15">
      <c r="A25" t="s">
        <v>276</v>
      </c>
      <c r="B25" t="s">
        <v>297</v>
      </c>
    </row>
    <row r="26" spans="1:2" ht="15">
      <c r="A26" t="s">
        <v>276</v>
      </c>
      <c r="B26" t="s">
        <v>294</v>
      </c>
    </row>
    <row r="27" spans="1:2" ht="15">
      <c r="A27" t="s">
        <v>276</v>
      </c>
      <c r="B27" t="s">
        <v>284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AI58"/>
  <sheetViews>
    <sheetView zoomScalePageLayoutView="0" workbookViewId="0" topLeftCell="A1">
      <selection activeCell="A1" sqref="A1:IV65536"/>
    </sheetView>
  </sheetViews>
  <sheetFormatPr defaultColWidth="9.140625" defaultRowHeight="15"/>
  <cols>
    <col min="5" max="5" width="9.140625" style="0" customWidth="1"/>
    <col min="14" max="17" width="3.7109375" style="0" customWidth="1"/>
  </cols>
  <sheetData>
    <row r="1" spans="19:35" ht="15">
      <c r="S1" s="45" t="s">
        <v>313</v>
      </c>
      <c r="T1" s="46"/>
      <c r="X1" t="s">
        <v>302</v>
      </c>
      <c r="Y1" t="s">
        <v>298</v>
      </c>
      <c r="Z1" t="s">
        <v>304</v>
      </c>
      <c r="AA1" t="s">
        <v>303</v>
      </c>
      <c r="AB1" t="s">
        <v>307</v>
      </c>
      <c r="AC1" t="s">
        <v>305</v>
      </c>
      <c r="AD1" t="s">
        <v>308</v>
      </c>
      <c r="AE1" t="s">
        <v>306</v>
      </c>
      <c r="AF1" t="s">
        <v>310</v>
      </c>
      <c r="AG1" t="s">
        <v>309</v>
      </c>
      <c r="AH1" t="s">
        <v>312</v>
      </c>
      <c r="AI1" t="s">
        <v>311</v>
      </c>
    </row>
    <row r="2" spans="3:35" ht="15">
      <c r="C2" s="3"/>
      <c r="E2" s="14" t="s">
        <v>314</v>
      </c>
      <c r="F2" s="14" t="s">
        <v>17</v>
      </c>
      <c r="G2" s="14" t="s">
        <v>196</v>
      </c>
      <c r="H2" s="14" t="s">
        <v>19</v>
      </c>
      <c r="I2" s="14" t="s">
        <v>29</v>
      </c>
      <c r="J2" s="14" t="s">
        <v>39</v>
      </c>
      <c r="K2" s="14" t="s">
        <v>5</v>
      </c>
      <c r="L2" s="14" t="s">
        <v>7</v>
      </c>
      <c r="M2" s="14" t="s">
        <v>146</v>
      </c>
      <c r="S2" s="3"/>
      <c r="X2" t="e">
        <f ca="1">CONCATENATE(INDIRECT(ADDRESS($S$3+ROW(X2)-2,$S$7,1,1,CONCATENATE("[",$S$1,"]",X$1))),COUNTIF(OFFSET(INDIRECT(ADDRESS($S$3,$S$7,1,1,CONCATENATE("[",$S$1,"]",X$1))),0,0,ROW(X2)-1),INDIRECT(ADDRESS($S$3+ROW(X2)-2,$S$7,1,1,CONCATENATE("[",$S$1,"]",X$1)))))</f>
        <v>#REF!</v>
      </c>
      <c r="Y2" t="e">
        <f aca="true" ca="1" t="shared" si="0" ref="Y2:AH2">CONCATENATE(INDIRECT(ADDRESS($S$3+ROW(Y2)-2,$S$7,1,1,CONCATENATE("[",$S$1,"]",Y$1))),COUNTIF(OFFSET(INDIRECT(ADDRESS($S$3,$S$7,1,1,CONCATENATE("[",$S$1,"]",Y$1))),0,0,ROW(Y2)-1),INDIRECT(ADDRESS($S$3+ROW(Y2)-2,$S$7,1,1,CONCATENATE("[",$S$1,"]",Y$1)))))</f>
        <v>#REF!</v>
      </c>
      <c r="Z2" t="e">
        <f ca="1" t="shared" si="0"/>
        <v>#REF!</v>
      </c>
      <c r="AA2" t="e">
        <f ca="1" t="shared" si="0"/>
        <v>#REF!</v>
      </c>
      <c r="AB2" t="e">
        <f ca="1" t="shared" si="0"/>
        <v>#REF!</v>
      </c>
      <c r="AC2" t="e">
        <f ca="1" t="shared" si="0"/>
        <v>#REF!</v>
      </c>
      <c r="AD2" t="e">
        <f ca="1" t="shared" si="0"/>
        <v>#REF!</v>
      </c>
      <c r="AE2" t="e">
        <f ca="1" t="shared" si="0"/>
        <v>#REF!</v>
      </c>
      <c r="AF2" t="e">
        <f ca="1" t="shared" si="0"/>
        <v>#REF!</v>
      </c>
      <c r="AG2" t="e">
        <f ca="1" t="shared" si="0"/>
        <v>#REF!</v>
      </c>
      <c r="AH2" t="e">
        <f ca="1" t="shared" si="0"/>
        <v>#REF!</v>
      </c>
      <c r="AI2" t="e">
        <f ca="1">CONCATENATE(INDIRECT(ADDRESS($S$3+ROW(AI2)-2,$S$7,1,1,CONCATENATE("[",$S$1,"]",AI$1))),COUNTIF(OFFSET(INDIRECT(ADDRESS($S$3,$S$7,1,1,CONCATENATE("[",$S$1,"]",AI$1))),0,0,ROW(AI2)-1),INDIRECT(ADDRESS($S$3+ROW(AI2)-2,$S$7,1,1,CONCATENATE("[",$S$1,"]",AI$1)))))</f>
        <v>#REF!</v>
      </c>
    </row>
    <row r="3" spans="2:35" ht="15">
      <c r="B3">
        <v>1</v>
      </c>
      <c r="C3" t="str">
        <f>INDEX($R$3:$R$14,B3)</f>
        <v>MPC</v>
      </c>
      <c r="D3">
        <v>1</v>
      </c>
      <c r="E3">
        <f ca="1">_xlfn.IFERROR(INDIRECT(ADDRESS($S$3-1+MATCH(CONCATENATE(E$2,$D3),OFFSET($W$2:$W$58,0,$B3),0),$S$8,1,1,CONCATENATE("[",$S$1,"]",$C3))),"")</f>
      </c>
      <c r="F3">
        <f aca="true" ca="1" t="shared" si="1" ref="F3:M18">_xlfn.IFERROR(INDIRECT(ADDRESS($S$3-1+MATCH(CONCATENATE(F$2,$D3),OFFSET($W$2:$W$58,0,$B3),0),$S$8,1,1,CONCATENATE("[",$S$1,"]",$C3))),"")</f>
      </c>
      <c r="G3">
        <f ca="1" t="shared" si="1"/>
      </c>
      <c r="H3">
        <f ca="1" t="shared" si="1"/>
      </c>
      <c r="I3">
        <f ca="1" t="shared" si="1"/>
      </c>
      <c r="J3">
        <f ca="1" t="shared" si="1"/>
      </c>
      <c r="K3">
        <f ca="1" t="shared" si="1"/>
      </c>
      <c r="L3">
        <f ca="1" t="shared" si="1"/>
      </c>
      <c r="M3">
        <f ca="1" t="shared" si="1"/>
      </c>
      <c r="R3" t="s">
        <v>302</v>
      </c>
      <c r="S3" s="3">
        <v>9</v>
      </c>
      <c r="X3" t="e">
        <f ca="1">CONCATENATE(INDIRECT(ADDRESS($S$3+ROW(X3)-2,$S$7,1,1,CONCATENATE("[",$S$1,"]",X$1))),COUNTIF(OFFSET(INDIRECT(ADDRESS($S$3,$S$7,1,1,CONCATENATE("[",$S$1,"]",X$1))),0,0,ROW(X3)-1),INDIRECT(ADDRESS($S$3+ROW(X3)-2,$S$7,1,1,CONCATENATE("[",$S$1,"]",X$1)))))</f>
        <v>#REF!</v>
      </c>
      <c r="Y3" t="e">
        <f ca="1">CONCATENATE(INDIRECT(ADDRESS($S$3+ROW(Y3)-2,$S$7,1,1,CONCATENATE("[",$S$1,"]",Y$1))),COUNTIF(OFFSET(INDIRECT(ADDRESS($S$3,$S$7,1,1,CONCATENATE("[",$S$1,"]",Y$1))),0,0,ROW(Y3)-1),INDIRECT(ADDRESS($S$3+ROW(Y3)-2,$S$7,1,1,CONCATENATE("[",$S$1,"]",Y$1)))))</f>
        <v>#REF!</v>
      </c>
      <c r="Z3" t="e">
        <f ca="1">CONCATENATE(INDIRECT(ADDRESS($S$3+ROW(Z3)-2,$S$7,1,1,CONCATENATE("[",$S$1,"]",Z$1))),COUNTIF(OFFSET(INDIRECT(ADDRESS($S$3,$S$7,1,1,CONCATENATE("[",$S$1,"]",Z$1))),0,0,ROW(Z3)-1),INDIRECT(ADDRESS($S$3+ROW(Z3)-2,$S$7,1,1,CONCATENATE("[",$S$1,"]",Z$1)))))</f>
        <v>#REF!</v>
      </c>
      <c r="AA3" t="e">
        <f ca="1">CONCATENATE(INDIRECT(ADDRESS($S$3+ROW(AA3)-2,$S$7,1,1,CONCATENATE("[",$S$1,"]",AA$1))),COUNTIF(OFFSET(INDIRECT(ADDRESS($S$3,$S$7,1,1,CONCATENATE("[",$S$1,"]",AA$1))),0,0,ROW(AA3)-1),INDIRECT(ADDRESS($S$3+ROW(AA3)-2,$S$7,1,1,CONCATENATE("[",$S$1,"]",AA$1)))))</f>
        <v>#REF!</v>
      </c>
      <c r="AB3" t="e">
        <f ca="1">CONCATENATE(INDIRECT(ADDRESS($S$3+ROW(AB3)-2,$S$7,1,1,CONCATENATE("[",$S$1,"]",AB$1))),COUNTIF(OFFSET(INDIRECT(ADDRESS($S$3,$S$7,1,1,CONCATENATE("[",$S$1,"]",AB$1))),0,0,ROW(AB3)-1),INDIRECT(ADDRESS($S$3+ROW(AB3)-2,$S$7,1,1,CONCATENATE("[",$S$1,"]",AB$1)))))</f>
        <v>#REF!</v>
      </c>
      <c r="AC3" t="e">
        <f ca="1">CONCATENATE(INDIRECT(ADDRESS($S$3+ROW(AC3)-2,$S$7,1,1,CONCATENATE("[",$S$1,"]",AC$1))),COUNTIF(OFFSET(INDIRECT(ADDRESS($S$3,$S$7,1,1,CONCATENATE("[",$S$1,"]",AC$1))),0,0,ROW(AC3)-1),INDIRECT(ADDRESS($S$3+ROW(AC3)-2,$S$7,1,1,CONCATENATE("[",$S$1,"]",AC$1)))))</f>
        <v>#REF!</v>
      </c>
      <c r="AD3" t="e">
        <f ca="1">CONCATENATE(INDIRECT(ADDRESS($S$3+ROW(AD3)-2,$S$7,1,1,CONCATENATE("[",$S$1,"]",AD$1))),COUNTIF(OFFSET(INDIRECT(ADDRESS($S$3,$S$7,1,1,CONCATENATE("[",$S$1,"]",AD$1))),0,0,ROW(AD3)-1),INDIRECT(ADDRESS($S$3+ROW(AD3)-2,$S$7,1,1,CONCATENATE("[",$S$1,"]",AD$1)))))</f>
        <v>#REF!</v>
      </c>
      <c r="AE3" t="e">
        <f ca="1">CONCATENATE(INDIRECT(ADDRESS($S$3+ROW(AE3)-2,$S$7,1,1,CONCATENATE("[",$S$1,"]",AE$1))),COUNTIF(OFFSET(INDIRECT(ADDRESS($S$3,$S$7,1,1,CONCATENATE("[",$S$1,"]",AE$1))),0,0,ROW(AE3)-1),INDIRECT(ADDRESS($S$3+ROW(AE3)-2,$S$7,1,1,CONCATENATE("[",$S$1,"]",AE$1)))))</f>
        <v>#REF!</v>
      </c>
      <c r="AF3" t="e">
        <f ca="1">CONCATENATE(INDIRECT(ADDRESS($S$3+ROW(AF3)-2,$S$7,1,1,CONCATENATE("[",$S$1,"]",AF$1))),COUNTIF(OFFSET(INDIRECT(ADDRESS($S$3,$S$7,1,1,CONCATENATE("[",$S$1,"]",AF$1))),0,0,ROW(AF3)-1),INDIRECT(ADDRESS($S$3+ROW(AF3)-2,$S$7,1,1,CONCATENATE("[",$S$1,"]",AF$1)))))</f>
        <v>#REF!</v>
      </c>
      <c r="AG3" t="e">
        <f ca="1">CONCATENATE(INDIRECT(ADDRESS($S$3+ROW(AG3)-2,$S$7,1,1,CONCATENATE("[",$S$1,"]",AG$1))),COUNTIF(OFFSET(INDIRECT(ADDRESS($S$3,$S$7,1,1,CONCATENATE("[",$S$1,"]",AG$1))),0,0,ROW(AG3)-1),INDIRECT(ADDRESS($S$3+ROW(AG3)-2,$S$7,1,1,CONCATENATE("[",$S$1,"]",AG$1)))))</f>
        <v>#REF!</v>
      </c>
      <c r="AH3" t="e">
        <f ca="1">CONCATENATE(INDIRECT(ADDRESS($S$3+ROW(AH3)-2,$S$7,1,1,CONCATENATE("[",$S$1,"]",AH$1))),COUNTIF(OFFSET(INDIRECT(ADDRESS($S$3,$S$7,1,1,CONCATENATE("[",$S$1,"]",AH$1))),0,0,ROW(AH3)-1),INDIRECT(ADDRESS($S$3+ROW(AH3)-2,$S$7,1,1,CONCATENATE("[",$S$1,"]",AH$1)))))</f>
        <v>#REF!</v>
      </c>
      <c r="AI3" t="e">
        <f aca="true" ca="1" t="shared" si="2" ref="AI3:AI58">CONCATENATE(INDIRECT(ADDRESS($S$3+ROW(AI3)-2,$S$7,1,1,CONCATENATE("[",$S$1,"]",AI$1))),COUNTIF(OFFSET(INDIRECT(ADDRESS($S$3,$S$7,1,1,CONCATENATE("[",$S$1,"]",AI$1))),0,0,ROW(AI3)-1),INDIRECT(ADDRESS($S$3+ROW(AI3)-2,$S$7,1,1,CONCATENATE("[",$S$1,"]",AI$1)))))</f>
        <v>#REF!</v>
      </c>
    </row>
    <row r="4" spans="2:35" ht="15">
      <c r="B4">
        <v>1</v>
      </c>
      <c r="C4" t="str">
        <f>C3</f>
        <v>MPC</v>
      </c>
      <c r="D4">
        <v>2</v>
      </c>
      <c r="E4">
        <f aca="true" ca="1" t="shared" si="3" ref="E4:M38">_xlfn.IFERROR(INDIRECT(ADDRESS($S$3-1+MATCH(CONCATENATE(E$2,$D4),OFFSET($W$2:$W$58,0,$B4),0),$S$8,1,1,CONCATENATE("[",$S$1,"]",$C4))),"")</f>
      </c>
      <c r="F4">
        <f ca="1" t="shared" si="1"/>
      </c>
      <c r="G4">
        <f ca="1" t="shared" si="1"/>
      </c>
      <c r="H4">
        <f ca="1" t="shared" si="1"/>
      </c>
      <c r="I4">
        <f ca="1" t="shared" si="1"/>
      </c>
      <c r="J4">
        <f ca="1" t="shared" si="1"/>
      </c>
      <c r="K4">
        <f ca="1" t="shared" si="1"/>
      </c>
      <c r="L4">
        <f ca="1" t="shared" si="1"/>
      </c>
      <c r="M4">
        <f ca="1" t="shared" si="1"/>
      </c>
      <c r="R4" t="s">
        <v>298</v>
      </c>
      <c r="S4" s="3" t="s">
        <v>300</v>
      </c>
      <c r="X4" t="e">
        <f ca="1">CONCATENATE(INDIRECT(ADDRESS($S$3+ROW(X4)-2,$S$7,1,1,CONCATENATE("[",$S$1,"]",X$1))),COUNTIF(OFFSET(INDIRECT(ADDRESS($S$3,$S$7,1,1,CONCATENATE("[",$S$1,"]",X$1))),0,0,ROW(X4)-1),INDIRECT(ADDRESS($S$3+ROW(X4)-2,$S$7,1,1,CONCATENATE("[",$S$1,"]",X$1)))))</f>
        <v>#REF!</v>
      </c>
      <c r="Y4" t="e">
        <f ca="1">CONCATENATE(INDIRECT(ADDRESS($S$3+ROW(Y4)-2,$S$7,1,1,CONCATENATE("[",$S$1,"]",Y$1))),COUNTIF(OFFSET(INDIRECT(ADDRESS($S$3,$S$7,1,1,CONCATENATE("[",$S$1,"]",Y$1))),0,0,ROW(Y4)-1),INDIRECT(ADDRESS($S$3+ROW(Y4)-2,$S$7,1,1,CONCATENATE("[",$S$1,"]",Y$1)))))</f>
        <v>#REF!</v>
      </c>
      <c r="Z4" t="e">
        <f ca="1">CONCATENATE(INDIRECT(ADDRESS($S$3+ROW(Z4)-2,$S$7,1,1,CONCATENATE("[",$S$1,"]",Z$1))),COUNTIF(OFFSET(INDIRECT(ADDRESS($S$3,$S$7,1,1,CONCATENATE("[",$S$1,"]",Z$1))),0,0,ROW(Z4)-1),INDIRECT(ADDRESS($S$3+ROW(Z4)-2,$S$7,1,1,CONCATENATE("[",$S$1,"]",Z$1)))))</f>
        <v>#REF!</v>
      </c>
      <c r="AA4" t="e">
        <f ca="1">CONCATENATE(INDIRECT(ADDRESS($S$3+ROW(AA4)-2,$S$7,1,1,CONCATENATE("[",$S$1,"]",AA$1))),COUNTIF(OFFSET(INDIRECT(ADDRESS($S$3,$S$7,1,1,CONCATENATE("[",$S$1,"]",AA$1))),0,0,ROW(AA4)-1),INDIRECT(ADDRESS($S$3+ROW(AA4)-2,$S$7,1,1,CONCATENATE("[",$S$1,"]",AA$1)))))</f>
        <v>#REF!</v>
      </c>
      <c r="AB4" t="e">
        <f ca="1">CONCATENATE(INDIRECT(ADDRESS($S$3+ROW(AB4)-2,$S$7,1,1,CONCATENATE("[",$S$1,"]",AB$1))),COUNTIF(OFFSET(INDIRECT(ADDRESS($S$3,$S$7,1,1,CONCATENATE("[",$S$1,"]",AB$1))),0,0,ROW(AB4)-1),INDIRECT(ADDRESS($S$3+ROW(AB4)-2,$S$7,1,1,CONCATENATE("[",$S$1,"]",AB$1)))))</f>
        <v>#REF!</v>
      </c>
      <c r="AC4" t="e">
        <f ca="1">CONCATENATE(INDIRECT(ADDRESS($S$3+ROW(AC4)-2,$S$7,1,1,CONCATENATE("[",$S$1,"]",AC$1))),COUNTIF(OFFSET(INDIRECT(ADDRESS($S$3,$S$7,1,1,CONCATENATE("[",$S$1,"]",AC$1))),0,0,ROW(AC4)-1),INDIRECT(ADDRESS($S$3+ROW(AC4)-2,$S$7,1,1,CONCATENATE("[",$S$1,"]",AC$1)))))</f>
        <v>#REF!</v>
      </c>
      <c r="AD4" t="e">
        <f ca="1">CONCATENATE(INDIRECT(ADDRESS($S$3+ROW(AD4)-2,$S$7,1,1,CONCATENATE("[",$S$1,"]",AD$1))),COUNTIF(OFFSET(INDIRECT(ADDRESS($S$3,$S$7,1,1,CONCATENATE("[",$S$1,"]",AD$1))),0,0,ROW(AD4)-1),INDIRECT(ADDRESS($S$3+ROW(AD4)-2,$S$7,1,1,CONCATENATE("[",$S$1,"]",AD$1)))))</f>
        <v>#REF!</v>
      </c>
      <c r="AE4" t="e">
        <f ca="1">CONCATENATE(INDIRECT(ADDRESS($S$3+ROW(AE4)-2,$S$7,1,1,CONCATENATE("[",$S$1,"]",AE$1))),COUNTIF(OFFSET(INDIRECT(ADDRESS($S$3,$S$7,1,1,CONCATENATE("[",$S$1,"]",AE$1))),0,0,ROW(AE4)-1),INDIRECT(ADDRESS($S$3+ROW(AE4)-2,$S$7,1,1,CONCATENATE("[",$S$1,"]",AE$1)))))</f>
        <v>#REF!</v>
      </c>
      <c r="AF4" t="e">
        <f ca="1">CONCATENATE(INDIRECT(ADDRESS($S$3+ROW(AF4)-2,$S$7,1,1,CONCATENATE("[",$S$1,"]",AF$1))),COUNTIF(OFFSET(INDIRECT(ADDRESS($S$3,$S$7,1,1,CONCATENATE("[",$S$1,"]",AF$1))),0,0,ROW(AF4)-1),INDIRECT(ADDRESS($S$3+ROW(AF4)-2,$S$7,1,1,CONCATENATE("[",$S$1,"]",AF$1)))))</f>
        <v>#REF!</v>
      </c>
      <c r="AG4" t="e">
        <f ca="1">CONCATENATE(INDIRECT(ADDRESS($S$3+ROW(AG4)-2,$S$7,1,1,CONCATENATE("[",$S$1,"]",AG$1))),COUNTIF(OFFSET(INDIRECT(ADDRESS($S$3,$S$7,1,1,CONCATENATE("[",$S$1,"]",AG$1))),0,0,ROW(AG4)-1),INDIRECT(ADDRESS($S$3+ROW(AG4)-2,$S$7,1,1,CONCATENATE("[",$S$1,"]",AG$1)))))</f>
        <v>#REF!</v>
      </c>
      <c r="AH4" t="e">
        <f ca="1">CONCATENATE(INDIRECT(ADDRESS($S$3+ROW(AH4)-2,$S$7,1,1,CONCATENATE("[",$S$1,"]",AH$1))),COUNTIF(OFFSET(INDIRECT(ADDRESS($S$3,$S$7,1,1,CONCATENATE("[",$S$1,"]",AH$1))),0,0,ROW(AH4)-1),INDIRECT(ADDRESS($S$3+ROW(AH4)-2,$S$7,1,1,CONCATENATE("[",$S$1,"]",AH$1)))))</f>
        <v>#REF!</v>
      </c>
      <c r="AI4" t="e">
        <f ca="1" t="shared" si="2"/>
        <v>#REF!</v>
      </c>
    </row>
    <row r="5" spans="2:35" ht="15">
      <c r="B5">
        <v>1</v>
      </c>
      <c r="C5" t="str">
        <f>C4</f>
        <v>MPC</v>
      </c>
      <c r="D5">
        <v>3</v>
      </c>
      <c r="E5">
        <f ca="1" t="shared" si="3"/>
      </c>
      <c r="F5">
        <f ca="1" t="shared" si="1"/>
      </c>
      <c r="G5">
        <f ca="1" t="shared" si="1"/>
      </c>
      <c r="H5">
        <f ca="1" t="shared" si="1"/>
      </c>
      <c r="I5">
        <f ca="1" t="shared" si="1"/>
      </c>
      <c r="J5">
        <f ca="1" t="shared" si="1"/>
      </c>
      <c r="K5">
        <f ca="1" t="shared" si="1"/>
      </c>
      <c r="L5">
        <f ca="1" t="shared" si="1"/>
      </c>
      <c r="M5">
        <f ca="1" t="shared" si="1"/>
      </c>
      <c r="R5" t="s">
        <v>304</v>
      </c>
      <c r="X5" t="e">
        <f ca="1">CONCATENATE(INDIRECT(ADDRESS($S$3+ROW(X5)-2,$S$7,1,1,CONCATENATE("[",$S$1,"]",X$1))),COUNTIF(OFFSET(INDIRECT(ADDRESS($S$3,$S$7,1,1,CONCATENATE("[",$S$1,"]",X$1))),0,0,ROW(X5)-1),INDIRECT(ADDRESS($S$3+ROW(X5)-2,$S$7,1,1,CONCATENATE("[",$S$1,"]",X$1)))))</f>
        <v>#REF!</v>
      </c>
      <c r="Y5" t="e">
        <f ca="1">CONCATENATE(INDIRECT(ADDRESS($S$3+ROW(Y5)-2,$S$7,1,1,CONCATENATE("[",$S$1,"]",Y$1))),COUNTIF(OFFSET(INDIRECT(ADDRESS($S$3,$S$7,1,1,CONCATENATE("[",$S$1,"]",Y$1))),0,0,ROW(Y5)-1),INDIRECT(ADDRESS($S$3+ROW(Y5)-2,$S$7,1,1,CONCATENATE("[",$S$1,"]",Y$1)))))</f>
        <v>#REF!</v>
      </c>
      <c r="Z5" t="e">
        <f ca="1">CONCATENATE(INDIRECT(ADDRESS($S$3+ROW(Z5)-2,$S$7,1,1,CONCATENATE("[",$S$1,"]",Z$1))),COUNTIF(OFFSET(INDIRECT(ADDRESS($S$3,$S$7,1,1,CONCATENATE("[",$S$1,"]",Z$1))),0,0,ROW(Z5)-1),INDIRECT(ADDRESS($S$3+ROW(Z5)-2,$S$7,1,1,CONCATENATE("[",$S$1,"]",Z$1)))))</f>
        <v>#REF!</v>
      </c>
      <c r="AA5" t="e">
        <f ca="1">CONCATENATE(INDIRECT(ADDRESS($S$3+ROW(AA5)-2,$S$7,1,1,CONCATENATE("[",$S$1,"]",AA$1))),COUNTIF(OFFSET(INDIRECT(ADDRESS($S$3,$S$7,1,1,CONCATENATE("[",$S$1,"]",AA$1))),0,0,ROW(AA5)-1),INDIRECT(ADDRESS($S$3+ROW(AA5)-2,$S$7,1,1,CONCATENATE("[",$S$1,"]",AA$1)))))</f>
        <v>#REF!</v>
      </c>
      <c r="AB5" t="e">
        <f ca="1">CONCATENATE(INDIRECT(ADDRESS($S$3+ROW(AB5)-2,$S$7,1,1,CONCATENATE("[",$S$1,"]",AB$1))),COUNTIF(OFFSET(INDIRECT(ADDRESS($S$3,$S$7,1,1,CONCATENATE("[",$S$1,"]",AB$1))),0,0,ROW(AB5)-1),INDIRECT(ADDRESS($S$3+ROW(AB5)-2,$S$7,1,1,CONCATENATE("[",$S$1,"]",AB$1)))))</f>
        <v>#REF!</v>
      </c>
      <c r="AC5" t="e">
        <f ca="1">CONCATENATE(INDIRECT(ADDRESS($S$3+ROW(AC5)-2,$S$7,1,1,CONCATENATE("[",$S$1,"]",AC$1))),COUNTIF(OFFSET(INDIRECT(ADDRESS($S$3,$S$7,1,1,CONCATENATE("[",$S$1,"]",AC$1))),0,0,ROW(AC5)-1),INDIRECT(ADDRESS($S$3+ROW(AC5)-2,$S$7,1,1,CONCATENATE("[",$S$1,"]",AC$1)))))</f>
        <v>#REF!</v>
      </c>
      <c r="AD5" t="e">
        <f ca="1">CONCATENATE(INDIRECT(ADDRESS($S$3+ROW(AD5)-2,$S$7,1,1,CONCATENATE("[",$S$1,"]",AD$1))),COUNTIF(OFFSET(INDIRECT(ADDRESS($S$3,$S$7,1,1,CONCATENATE("[",$S$1,"]",AD$1))),0,0,ROW(AD5)-1),INDIRECT(ADDRESS($S$3+ROW(AD5)-2,$S$7,1,1,CONCATENATE("[",$S$1,"]",AD$1)))))</f>
        <v>#REF!</v>
      </c>
      <c r="AE5" t="e">
        <f ca="1">CONCATENATE(INDIRECT(ADDRESS($S$3+ROW(AE5)-2,$S$7,1,1,CONCATENATE("[",$S$1,"]",AE$1))),COUNTIF(OFFSET(INDIRECT(ADDRESS($S$3,$S$7,1,1,CONCATENATE("[",$S$1,"]",AE$1))),0,0,ROW(AE5)-1),INDIRECT(ADDRESS($S$3+ROW(AE5)-2,$S$7,1,1,CONCATENATE("[",$S$1,"]",AE$1)))))</f>
        <v>#REF!</v>
      </c>
      <c r="AF5" t="e">
        <f ca="1">CONCATENATE(INDIRECT(ADDRESS($S$3+ROW(AF5)-2,$S$7,1,1,CONCATENATE("[",$S$1,"]",AF$1))),COUNTIF(OFFSET(INDIRECT(ADDRESS($S$3,$S$7,1,1,CONCATENATE("[",$S$1,"]",AF$1))),0,0,ROW(AF5)-1),INDIRECT(ADDRESS($S$3+ROW(AF5)-2,$S$7,1,1,CONCATENATE("[",$S$1,"]",AF$1)))))</f>
        <v>#REF!</v>
      </c>
      <c r="AG5" t="e">
        <f ca="1">CONCATENATE(INDIRECT(ADDRESS($S$3+ROW(AG5)-2,$S$7,1,1,CONCATENATE("[",$S$1,"]",AG$1))),COUNTIF(OFFSET(INDIRECT(ADDRESS($S$3,$S$7,1,1,CONCATENATE("[",$S$1,"]",AG$1))),0,0,ROW(AG5)-1),INDIRECT(ADDRESS($S$3+ROW(AG5)-2,$S$7,1,1,CONCATENATE("[",$S$1,"]",AG$1)))))</f>
        <v>#REF!</v>
      </c>
      <c r="AH5" t="e">
        <f ca="1">CONCATENATE(INDIRECT(ADDRESS($S$3+ROW(AH5)-2,$S$7,1,1,CONCATENATE("[",$S$1,"]",AH$1))),COUNTIF(OFFSET(INDIRECT(ADDRESS($S$3,$S$7,1,1,CONCATENATE("[",$S$1,"]",AH$1))),0,0,ROW(AH5)-1),INDIRECT(ADDRESS($S$3+ROW(AH5)-2,$S$7,1,1,CONCATENATE("[",$S$1,"]",AH$1)))))</f>
        <v>#REF!</v>
      </c>
      <c r="AI5" t="e">
        <f ca="1" t="shared" si="2"/>
        <v>#REF!</v>
      </c>
    </row>
    <row r="6" spans="2:35" ht="15">
      <c r="B6">
        <v>2</v>
      </c>
      <c r="C6" t="str">
        <f>INDEX($R$3:$R$14,B6)</f>
        <v>JPC</v>
      </c>
      <c r="D6">
        <v>1</v>
      </c>
      <c r="E6">
        <f ca="1" t="shared" si="3"/>
      </c>
      <c r="F6">
        <f ca="1" t="shared" si="1"/>
      </c>
      <c r="G6">
        <f ca="1" t="shared" si="1"/>
      </c>
      <c r="H6">
        <f ca="1" t="shared" si="1"/>
      </c>
      <c r="I6">
        <f ca="1" t="shared" si="1"/>
      </c>
      <c r="J6">
        <f ca="1" t="shared" si="1"/>
      </c>
      <c r="K6">
        <f ca="1" t="shared" si="1"/>
      </c>
      <c r="L6">
        <f ca="1" t="shared" si="1"/>
      </c>
      <c r="M6">
        <f ca="1" t="shared" si="1"/>
      </c>
      <c r="R6" t="s">
        <v>303</v>
      </c>
      <c r="S6" s="3" t="s">
        <v>301</v>
      </c>
      <c r="X6" t="e">
        <f ca="1">CONCATENATE(INDIRECT(ADDRESS($S$3+ROW(X6)-2,$S$7,1,1,CONCATENATE("[",$S$1,"]",X$1))),COUNTIF(OFFSET(INDIRECT(ADDRESS($S$3,$S$7,1,1,CONCATENATE("[",$S$1,"]",X$1))),0,0,ROW(X6)-1),INDIRECT(ADDRESS($S$3+ROW(X6)-2,$S$7,1,1,CONCATENATE("[",$S$1,"]",X$1)))))</f>
        <v>#REF!</v>
      </c>
      <c r="Y6" t="e">
        <f ca="1">CONCATENATE(INDIRECT(ADDRESS($S$3+ROW(Y6)-2,$S$7,1,1,CONCATENATE("[",$S$1,"]",Y$1))),COUNTIF(OFFSET(INDIRECT(ADDRESS($S$3,$S$7,1,1,CONCATENATE("[",$S$1,"]",Y$1))),0,0,ROW(Y6)-1),INDIRECT(ADDRESS($S$3+ROW(Y6)-2,$S$7,1,1,CONCATENATE("[",$S$1,"]",Y$1)))))</f>
        <v>#REF!</v>
      </c>
      <c r="Z6" t="e">
        <f ca="1">CONCATENATE(INDIRECT(ADDRESS($S$3+ROW(Z6)-2,$S$7,1,1,CONCATENATE("[",$S$1,"]",Z$1))),COUNTIF(OFFSET(INDIRECT(ADDRESS($S$3,$S$7,1,1,CONCATENATE("[",$S$1,"]",Z$1))),0,0,ROW(Z6)-1),INDIRECT(ADDRESS($S$3+ROW(Z6)-2,$S$7,1,1,CONCATENATE("[",$S$1,"]",Z$1)))))</f>
        <v>#REF!</v>
      </c>
      <c r="AA6" t="e">
        <f ca="1">CONCATENATE(INDIRECT(ADDRESS($S$3+ROW(AA6)-2,$S$7,1,1,CONCATENATE("[",$S$1,"]",AA$1))),COUNTIF(OFFSET(INDIRECT(ADDRESS($S$3,$S$7,1,1,CONCATENATE("[",$S$1,"]",AA$1))),0,0,ROW(AA6)-1),INDIRECT(ADDRESS($S$3+ROW(AA6)-2,$S$7,1,1,CONCATENATE("[",$S$1,"]",AA$1)))))</f>
        <v>#REF!</v>
      </c>
      <c r="AB6" t="e">
        <f ca="1">CONCATENATE(INDIRECT(ADDRESS($S$3+ROW(AB6)-2,$S$7,1,1,CONCATENATE("[",$S$1,"]",AB$1))),COUNTIF(OFFSET(INDIRECT(ADDRESS($S$3,$S$7,1,1,CONCATENATE("[",$S$1,"]",AB$1))),0,0,ROW(AB6)-1),INDIRECT(ADDRESS($S$3+ROW(AB6)-2,$S$7,1,1,CONCATENATE("[",$S$1,"]",AB$1)))))</f>
        <v>#REF!</v>
      </c>
      <c r="AC6" t="e">
        <f ca="1">CONCATENATE(INDIRECT(ADDRESS($S$3+ROW(AC6)-2,$S$7,1,1,CONCATENATE("[",$S$1,"]",AC$1))),COUNTIF(OFFSET(INDIRECT(ADDRESS($S$3,$S$7,1,1,CONCATENATE("[",$S$1,"]",AC$1))),0,0,ROW(AC6)-1),INDIRECT(ADDRESS($S$3+ROW(AC6)-2,$S$7,1,1,CONCATENATE("[",$S$1,"]",AC$1)))))</f>
        <v>#REF!</v>
      </c>
      <c r="AD6" t="e">
        <f ca="1">CONCATENATE(INDIRECT(ADDRESS($S$3+ROW(AD6)-2,$S$7,1,1,CONCATENATE("[",$S$1,"]",AD$1))),COUNTIF(OFFSET(INDIRECT(ADDRESS($S$3,$S$7,1,1,CONCATENATE("[",$S$1,"]",AD$1))),0,0,ROW(AD6)-1),INDIRECT(ADDRESS($S$3+ROW(AD6)-2,$S$7,1,1,CONCATENATE("[",$S$1,"]",AD$1)))))</f>
        <v>#REF!</v>
      </c>
      <c r="AE6" t="e">
        <f ca="1">CONCATENATE(INDIRECT(ADDRESS($S$3+ROW(AE6)-2,$S$7,1,1,CONCATENATE("[",$S$1,"]",AE$1))),COUNTIF(OFFSET(INDIRECT(ADDRESS($S$3,$S$7,1,1,CONCATENATE("[",$S$1,"]",AE$1))),0,0,ROW(AE6)-1),INDIRECT(ADDRESS($S$3+ROW(AE6)-2,$S$7,1,1,CONCATENATE("[",$S$1,"]",AE$1)))))</f>
        <v>#REF!</v>
      </c>
      <c r="AF6" t="e">
        <f ca="1">CONCATENATE(INDIRECT(ADDRESS($S$3+ROW(AF6)-2,$S$7,1,1,CONCATENATE("[",$S$1,"]",AF$1))),COUNTIF(OFFSET(INDIRECT(ADDRESS($S$3,$S$7,1,1,CONCATENATE("[",$S$1,"]",AF$1))),0,0,ROW(AF6)-1),INDIRECT(ADDRESS($S$3+ROW(AF6)-2,$S$7,1,1,CONCATENATE("[",$S$1,"]",AF$1)))))</f>
        <v>#REF!</v>
      </c>
      <c r="AG6" t="e">
        <f ca="1">CONCATENATE(INDIRECT(ADDRESS($S$3+ROW(AG6)-2,$S$7,1,1,CONCATENATE("[",$S$1,"]",AG$1))),COUNTIF(OFFSET(INDIRECT(ADDRESS($S$3,$S$7,1,1,CONCATENATE("[",$S$1,"]",AG$1))),0,0,ROW(AG6)-1),INDIRECT(ADDRESS($S$3+ROW(AG6)-2,$S$7,1,1,CONCATENATE("[",$S$1,"]",AG$1)))))</f>
        <v>#REF!</v>
      </c>
      <c r="AH6" t="e">
        <f ca="1">CONCATENATE(INDIRECT(ADDRESS($S$3+ROW(AH6)-2,$S$7,1,1,CONCATENATE("[",$S$1,"]",AH$1))),COUNTIF(OFFSET(INDIRECT(ADDRESS($S$3,$S$7,1,1,CONCATENATE("[",$S$1,"]",AH$1))),0,0,ROW(AH6)-1),INDIRECT(ADDRESS($S$3+ROW(AH6)-2,$S$7,1,1,CONCATENATE("[",$S$1,"]",AH$1)))))</f>
        <v>#REF!</v>
      </c>
      <c r="AI6" t="e">
        <f ca="1" t="shared" si="2"/>
        <v>#REF!</v>
      </c>
    </row>
    <row r="7" spans="2:35" ht="15">
      <c r="B7">
        <f>B6</f>
        <v>2</v>
      </c>
      <c r="C7" t="str">
        <f>C6</f>
        <v>JPC</v>
      </c>
      <c r="D7">
        <v>2</v>
      </c>
      <c r="E7">
        <f ca="1" t="shared" si="3"/>
      </c>
      <c r="F7">
        <f ca="1" t="shared" si="1"/>
      </c>
      <c r="G7">
        <f ca="1" t="shared" si="1"/>
      </c>
      <c r="H7">
        <f ca="1" t="shared" si="1"/>
      </c>
      <c r="I7">
        <f ca="1" t="shared" si="1"/>
      </c>
      <c r="J7">
        <f ca="1" t="shared" si="1"/>
      </c>
      <c r="K7">
        <f ca="1" t="shared" si="1"/>
      </c>
      <c r="L7">
        <f ca="1" t="shared" si="1"/>
      </c>
      <c r="M7">
        <f ca="1" t="shared" si="1"/>
      </c>
      <c r="R7" t="s">
        <v>307</v>
      </c>
      <c r="S7" s="3">
        <v>5</v>
      </c>
      <c r="X7" t="e">
        <f ca="1">CONCATENATE(INDIRECT(ADDRESS($S$3+ROW(X7)-2,$S$7,1,1,CONCATENATE("[",$S$1,"]",X$1))),COUNTIF(OFFSET(INDIRECT(ADDRESS($S$3,$S$7,1,1,CONCATENATE("[",$S$1,"]",X$1))),0,0,ROW(X7)-1),INDIRECT(ADDRESS($S$3+ROW(X7)-2,$S$7,1,1,CONCATENATE("[",$S$1,"]",X$1)))))</f>
        <v>#REF!</v>
      </c>
      <c r="Y7" t="e">
        <f ca="1">CONCATENATE(INDIRECT(ADDRESS($S$3+ROW(Y7)-2,$S$7,1,1,CONCATENATE("[",$S$1,"]",Y$1))),COUNTIF(OFFSET(INDIRECT(ADDRESS($S$3,$S$7,1,1,CONCATENATE("[",$S$1,"]",Y$1))),0,0,ROW(Y7)-1),INDIRECT(ADDRESS($S$3+ROW(Y7)-2,$S$7,1,1,CONCATENATE("[",$S$1,"]",Y$1)))))</f>
        <v>#REF!</v>
      </c>
      <c r="Z7" t="e">
        <f ca="1">CONCATENATE(INDIRECT(ADDRESS($S$3+ROW(Z7)-2,$S$7,1,1,CONCATENATE("[",$S$1,"]",Z$1))),COUNTIF(OFFSET(INDIRECT(ADDRESS($S$3,$S$7,1,1,CONCATENATE("[",$S$1,"]",Z$1))),0,0,ROW(Z7)-1),INDIRECT(ADDRESS($S$3+ROW(Z7)-2,$S$7,1,1,CONCATENATE("[",$S$1,"]",Z$1)))))</f>
        <v>#REF!</v>
      </c>
      <c r="AA7" t="e">
        <f ca="1">CONCATENATE(INDIRECT(ADDRESS($S$3+ROW(AA7)-2,$S$7,1,1,CONCATENATE("[",$S$1,"]",AA$1))),COUNTIF(OFFSET(INDIRECT(ADDRESS($S$3,$S$7,1,1,CONCATENATE("[",$S$1,"]",AA$1))),0,0,ROW(AA7)-1),INDIRECT(ADDRESS($S$3+ROW(AA7)-2,$S$7,1,1,CONCATENATE("[",$S$1,"]",AA$1)))))</f>
        <v>#REF!</v>
      </c>
      <c r="AB7" t="e">
        <f ca="1">CONCATENATE(INDIRECT(ADDRESS($S$3+ROW(AB7)-2,$S$7,1,1,CONCATENATE("[",$S$1,"]",AB$1))),COUNTIF(OFFSET(INDIRECT(ADDRESS($S$3,$S$7,1,1,CONCATENATE("[",$S$1,"]",AB$1))),0,0,ROW(AB7)-1),INDIRECT(ADDRESS($S$3+ROW(AB7)-2,$S$7,1,1,CONCATENATE("[",$S$1,"]",AB$1)))))</f>
        <v>#REF!</v>
      </c>
      <c r="AC7" t="e">
        <f ca="1">CONCATENATE(INDIRECT(ADDRESS($S$3+ROW(AC7)-2,$S$7,1,1,CONCATENATE("[",$S$1,"]",AC$1))),COUNTIF(OFFSET(INDIRECT(ADDRESS($S$3,$S$7,1,1,CONCATENATE("[",$S$1,"]",AC$1))),0,0,ROW(AC7)-1),INDIRECT(ADDRESS($S$3+ROW(AC7)-2,$S$7,1,1,CONCATENATE("[",$S$1,"]",AC$1)))))</f>
        <v>#REF!</v>
      </c>
      <c r="AD7" t="e">
        <f ca="1">CONCATENATE(INDIRECT(ADDRESS($S$3+ROW(AD7)-2,$S$7,1,1,CONCATENATE("[",$S$1,"]",AD$1))),COUNTIF(OFFSET(INDIRECT(ADDRESS($S$3,$S$7,1,1,CONCATENATE("[",$S$1,"]",AD$1))),0,0,ROW(AD7)-1),INDIRECT(ADDRESS($S$3+ROW(AD7)-2,$S$7,1,1,CONCATENATE("[",$S$1,"]",AD$1)))))</f>
        <v>#REF!</v>
      </c>
      <c r="AE7" t="e">
        <f ca="1">CONCATENATE(INDIRECT(ADDRESS($S$3+ROW(AE7)-2,$S$7,1,1,CONCATENATE("[",$S$1,"]",AE$1))),COUNTIF(OFFSET(INDIRECT(ADDRESS($S$3,$S$7,1,1,CONCATENATE("[",$S$1,"]",AE$1))),0,0,ROW(AE7)-1),INDIRECT(ADDRESS($S$3+ROW(AE7)-2,$S$7,1,1,CONCATENATE("[",$S$1,"]",AE$1)))))</f>
        <v>#REF!</v>
      </c>
      <c r="AF7" t="e">
        <f ca="1">CONCATENATE(INDIRECT(ADDRESS($S$3+ROW(AF7)-2,$S$7,1,1,CONCATENATE("[",$S$1,"]",AF$1))),COUNTIF(OFFSET(INDIRECT(ADDRESS($S$3,$S$7,1,1,CONCATENATE("[",$S$1,"]",AF$1))),0,0,ROW(AF7)-1),INDIRECT(ADDRESS($S$3+ROW(AF7)-2,$S$7,1,1,CONCATENATE("[",$S$1,"]",AF$1)))))</f>
        <v>#REF!</v>
      </c>
      <c r="AG7" t="e">
        <f ca="1">CONCATENATE(INDIRECT(ADDRESS($S$3+ROW(AG7)-2,$S$7,1,1,CONCATENATE("[",$S$1,"]",AG$1))),COUNTIF(OFFSET(INDIRECT(ADDRESS($S$3,$S$7,1,1,CONCATENATE("[",$S$1,"]",AG$1))),0,0,ROW(AG7)-1),INDIRECT(ADDRESS($S$3+ROW(AG7)-2,$S$7,1,1,CONCATENATE("[",$S$1,"]",AG$1)))))</f>
        <v>#REF!</v>
      </c>
      <c r="AH7" t="e">
        <f ca="1">CONCATENATE(INDIRECT(ADDRESS($S$3+ROW(AH7)-2,$S$7,1,1,CONCATENATE("[",$S$1,"]",AH$1))),COUNTIF(OFFSET(INDIRECT(ADDRESS($S$3,$S$7,1,1,CONCATENATE("[",$S$1,"]",AH$1))),0,0,ROW(AH7)-1),INDIRECT(ADDRESS($S$3+ROW(AH7)-2,$S$7,1,1,CONCATENATE("[",$S$1,"]",AH$1)))))</f>
        <v>#REF!</v>
      </c>
      <c r="AI7" t="e">
        <f ca="1" t="shared" si="2"/>
        <v>#REF!</v>
      </c>
    </row>
    <row r="8" spans="2:35" ht="15">
      <c r="B8">
        <f>B7</f>
        <v>2</v>
      </c>
      <c r="C8" t="str">
        <f>C7</f>
        <v>JPC</v>
      </c>
      <c r="D8">
        <v>3</v>
      </c>
      <c r="E8">
        <f ca="1" t="shared" si="3"/>
      </c>
      <c r="F8">
        <f ca="1" t="shared" si="1"/>
      </c>
      <c r="G8">
        <f ca="1" t="shared" si="1"/>
      </c>
      <c r="H8">
        <f ca="1" t="shared" si="1"/>
      </c>
      <c r="I8">
        <f ca="1" t="shared" si="1"/>
      </c>
      <c r="J8">
        <f ca="1" t="shared" si="1"/>
      </c>
      <c r="K8">
        <f ca="1" t="shared" si="1"/>
      </c>
      <c r="L8">
        <f ca="1" t="shared" si="1"/>
      </c>
      <c r="M8">
        <f ca="1" t="shared" si="1"/>
      </c>
      <c r="R8" t="s">
        <v>305</v>
      </c>
      <c r="S8" s="3">
        <v>18</v>
      </c>
      <c r="X8" t="e">
        <f ca="1">CONCATENATE(INDIRECT(ADDRESS($S$3+ROW(X8)-2,$S$7,1,1,CONCATENATE("[",$S$1,"]",X$1))),COUNTIF(OFFSET(INDIRECT(ADDRESS($S$3,$S$7,1,1,CONCATENATE("[",$S$1,"]",X$1))),0,0,ROW(X8)-1),INDIRECT(ADDRESS($S$3+ROW(X8)-2,$S$7,1,1,CONCATENATE("[",$S$1,"]",X$1)))))</f>
        <v>#REF!</v>
      </c>
      <c r="Y8" t="e">
        <f ca="1">CONCATENATE(INDIRECT(ADDRESS($S$3+ROW(Y8)-2,$S$7,1,1,CONCATENATE("[",$S$1,"]",Y$1))),COUNTIF(OFFSET(INDIRECT(ADDRESS($S$3,$S$7,1,1,CONCATENATE("[",$S$1,"]",Y$1))),0,0,ROW(Y8)-1),INDIRECT(ADDRESS($S$3+ROW(Y8)-2,$S$7,1,1,CONCATENATE("[",$S$1,"]",Y$1)))))</f>
        <v>#REF!</v>
      </c>
      <c r="Z8" t="e">
        <f ca="1">CONCATENATE(INDIRECT(ADDRESS($S$3+ROW(Z8)-2,$S$7,1,1,CONCATENATE("[",$S$1,"]",Z$1))),COUNTIF(OFFSET(INDIRECT(ADDRESS($S$3,$S$7,1,1,CONCATENATE("[",$S$1,"]",Z$1))),0,0,ROW(Z8)-1),INDIRECT(ADDRESS($S$3+ROW(Z8)-2,$S$7,1,1,CONCATENATE("[",$S$1,"]",Z$1)))))</f>
        <v>#REF!</v>
      </c>
      <c r="AA8" t="e">
        <f ca="1">CONCATENATE(INDIRECT(ADDRESS($S$3+ROW(AA8)-2,$S$7,1,1,CONCATENATE("[",$S$1,"]",AA$1))),COUNTIF(OFFSET(INDIRECT(ADDRESS($S$3,$S$7,1,1,CONCATENATE("[",$S$1,"]",AA$1))),0,0,ROW(AA8)-1),INDIRECT(ADDRESS($S$3+ROW(AA8)-2,$S$7,1,1,CONCATENATE("[",$S$1,"]",AA$1)))))</f>
        <v>#REF!</v>
      </c>
      <c r="AB8" t="e">
        <f ca="1">CONCATENATE(INDIRECT(ADDRESS($S$3+ROW(AB8)-2,$S$7,1,1,CONCATENATE("[",$S$1,"]",AB$1))),COUNTIF(OFFSET(INDIRECT(ADDRESS($S$3,$S$7,1,1,CONCATENATE("[",$S$1,"]",AB$1))),0,0,ROW(AB8)-1),INDIRECT(ADDRESS($S$3+ROW(AB8)-2,$S$7,1,1,CONCATENATE("[",$S$1,"]",AB$1)))))</f>
        <v>#REF!</v>
      </c>
      <c r="AC8" t="e">
        <f ca="1">CONCATENATE(INDIRECT(ADDRESS($S$3+ROW(AC8)-2,$S$7,1,1,CONCATENATE("[",$S$1,"]",AC$1))),COUNTIF(OFFSET(INDIRECT(ADDRESS($S$3,$S$7,1,1,CONCATENATE("[",$S$1,"]",AC$1))),0,0,ROW(AC8)-1),INDIRECT(ADDRESS($S$3+ROW(AC8)-2,$S$7,1,1,CONCATENATE("[",$S$1,"]",AC$1)))))</f>
        <v>#REF!</v>
      </c>
      <c r="AD8" t="e">
        <f ca="1">CONCATENATE(INDIRECT(ADDRESS($S$3+ROW(AD8)-2,$S$7,1,1,CONCATENATE("[",$S$1,"]",AD$1))),COUNTIF(OFFSET(INDIRECT(ADDRESS($S$3,$S$7,1,1,CONCATENATE("[",$S$1,"]",AD$1))),0,0,ROW(AD8)-1),INDIRECT(ADDRESS($S$3+ROW(AD8)-2,$S$7,1,1,CONCATENATE("[",$S$1,"]",AD$1)))))</f>
        <v>#REF!</v>
      </c>
      <c r="AE8" t="e">
        <f ca="1">CONCATENATE(INDIRECT(ADDRESS($S$3+ROW(AE8)-2,$S$7,1,1,CONCATENATE("[",$S$1,"]",AE$1))),COUNTIF(OFFSET(INDIRECT(ADDRESS($S$3,$S$7,1,1,CONCATENATE("[",$S$1,"]",AE$1))),0,0,ROW(AE8)-1),INDIRECT(ADDRESS($S$3+ROW(AE8)-2,$S$7,1,1,CONCATENATE("[",$S$1,"]",AE$1)))))</f>
        <v>#REF!</v>
      </c>
      <c r="AF8" t="e">
        <f ca="1">CONCATENATE(INDIRECT(ADDRESS($S$3+ROW(AF8)-2,$S$7,1,1,CONCATENATE("[",$S$1,"]",AF$1))),COUNTIF(OFFSET(INDIRECT(ADDRESS($S$3,$S$7,1,1,CONCATENATE("[",$S$1,"]",AF$1))),0,0,ROW(AF8)-1),INDIRECT(ADDRESS($S$3+ROW(AF8)-2,$S$7,1,1,CONCATENATE("[",$S$1,"]",AF$1)))))</f>
        <v>#REF!</v>
      </c>
      <c r="AG8" t="e">
        <f ca="1">CONCATENATE(INDIRECT(ADDRESS($S$3+ROW(AG8)-2,$S$7,1,1,CONCATENATE("[",$S$1,"]",AG$1))),COUNTIF(OFFSET(INDIRECT(ADDRESS($S$3,$S$7,1,1,CONCATENATE("[",$S$1,"]",AG$1))),0,0,ROW(AG8)-1),INDIRECT(ADDRESS($S$3+ROW(AG8)-2,$S$7,1,1,CONCATENATE("[",$S$1,"]",AG$1)))))</f>
        <v>#REF!</v>
      </c>
      <c r="AH8" t="e">
        <f ca="1">CONCATENATE(INDIRECT(ADDRESS($S$3+ROW(AH8)-2,$S$7,1,1,CONCATENATE("[",$S$1,"]",AH$1))),COUNTIF(OFFSET(INDIRECT(ADDRESS($S$3,$S$7,1,1,CONCATENATE("[",$S$1,"]",AH$1))),0,0,ROW(AH8)-1),INDIRECT(ADDRESS($S$3+ROW(AH8)-2,$S$7,1,1,CONCATENATE("[",$S$1,"]",AH$1)))))</f>
        <v>#REF!</v>
      </c>
      <c r="AI8" t="e">
        <f ca="1" t="shared" si="2"/>
        <v>#REF!</v>
      </c>
    </row>
    <row r="9" spans="2:35" ht="15">
      <c r="B9">
        <v>3</v>
      </c>
      <c r="C9" t="str">
        <f>INDEX($R$3:$R$14,B9)</f>
        <v>MPB</v>
      </c>
      <c r="D9">
        <v>1</v>
      </c>
      <c r="E9">
        <f ca="1" t="shared" si="3"/>
      </c>
      <c r="F9">
        <f ca="1" t="shared" si="1"/>
      </c>
      <c r="G9">
        <f ca="1" t="shared" si="1"/>
      </c>
      <c r="H9">
        <f ca="1" t="shared" si="1"/>
      </c>
      <c r="I9">
        <f ca="1" t="shared" si="1"/>
      </c>
      <c r="J9">
        <f ca="1" t="shared" si="1"/>
      </c>
      <c r="K9">
        <f ca="1" t="shared" si="1"/>
      </c>
      <c r="L9">
        <f ca="1" t="shared" si="1"/>
      </c>
      <c r="M9">
        <f ca="1" t="shared" si="1"/>
      </c>
      <c r="R9" t="s">
        <v>308</v>
      </c>
      <c r="X9" t="e">
        <f ca="1">CONCATENATE(INDIRECT(ADDRESS($S$3+ROW(X9)-2,$S$7,1,1,CONCATENATE("[",$S$1,"]",X$1))),COUNTIF(OFFSET(INDIRECT(ADDRESS($S$3,$S$7,1,1,CONCATENATE("[",$S$1,"]",X$1))),0,0,ROW(X9)-1),INDIRECT(ADDRESS($S$3+ROW(X9)-2,$S$7,1,1,CONCATENATE("[",$S$1,"]",X$1)))))</f>
        <v>#REF!</v>
      </c>
      <c r="Y9" t="e">
        <f ca="1">CONCATENATE(INDIRECT(ADDRESS($S$3+ROW(Y9)-2,$S$7,1,1,CONCATENATE("[",$S$1,"]",Y$1))),COUNTIF(OFFSET(INDIRECT(ADDRESS($S$3,$S$7,1,1,CONCATENATE("[",$S$1,"]",Y$1))),0,0,ROW(Y9)-1),INDIRECT(ADDRESS($S$3+ROW(Y9)-2,$S$7,1,1,CONCATENATE("[",$S$1,"]",Y$1)))))</f>
        <v>#REF!</v>
      </c>
      <c r="Z9" t="e">
        <f ca="1">CONCATENATE(INDIRECT(ADDRESS($S$3+ROW(Z9)-2,$S$7,1,1,CONCATENATE("[",$S$1,"]",Z$1))),COUNTIF(OFFSET(INDIRECT(ADDRESS($S$3,$S$7,1,1,CONCATENATE("[",$S$1,"]",Z$1))),0,0,ROW(Z9)-1),INDIRECT(ADDRESS($S$3+ROW(Z9)-2,$S$7,1,1,CONCATENATE("[",$S$1,"]",Z$1)))))</f>
        <v>#REF!</v>
      </c>
      <c r="AA9" t="e">
        <f ca="1">CONCATENATE(INDIRECT(ADDRESS($S$3+ROW(AA9)-2,$S$7,1,1,CONCATENATE("[",$S$1,"]",AA$1))),COUNTIF(OFFSET(INDIRECT(ADDRESS($S$3,$S$7,1,1,CONCATENATE("[",$S$1,"]",AA$1))),0,0,ROW(AA9)-1),INDIRECT(ADDRESS($S$3+ROW(AA9)-2,$S$7,1,1,CONCATENATE("[",$S$1,"]",AA$1)))))</f>
        <v>#REF!</v>
      </c>
      <c r="AB9" t="e">
        <f ca="1">CONCATENATE(INDIRECT(ADDRESS($S$3+ROW(AB9)-2,$S$7,1,1,CONCATENATE("[",$S$1,"]",AB$1))),COUNTIF(OFFSET(INDIRECT(ADDRESS($S$3,$S$7,1,1,CONCATENATE("[",$S$1,"]",AB$1))),0,0,ROW(AB9)-1),INDIRECT(ADDRESS($S$3+ROW(AB9)-2,$S$7,1,1,CONCATENATE("[",$S$1,"]",AB$1)))))</f>
        <v>#REF!</v>
      </c>
      <c r="AC9" t="e">
        <f ca="1">CONCATENATE(INDIRECT(ADDRESS($S$3+ROW(AC9)-2,$S$7,1,1,CONCATENATE("[",$S$1,"]",AC$1))),COUNTIF(OFFSET(INDIRECT(ADDRESS($S$3,$S$7,1,1,CONCATENATE("[",$S$1,"]",AC$1))),0,0,ROW(AC9)-1),INDIRECT(ADDRESS($S$3+ROW(AC9)-2,$S$7,1,1,CONCATENATE("[",$S$1,"]",AC$1)))))</f>
        <v>#REF!</v>
      </c>
      <c r="AD9" t="e">
        <f ca="1">CONCATENATE(INDIRECT(ADDRESS($S$3+ROW(AD9)-2,$S$7,1,1,CONCATENATE("[",$S$1,"]",AD$1))),COUNTIF(OFFSET(INDIRECT(ADDRESS($S$3,$S$7,1,1,CONCATENATE("[",$S$1,"]",AD$1))),0,0,ROW(AD9)-1),INDIRECT(ADDRESS($S$3+ROW(AD9)-2,$S$7,1,1,CONCATENATE("[",$S$1,"]",AD$1)))))</f>
        <v>#REF!</v>
      </c>
      <c r="AE9" t="e">
        <f ca="1">CONCATENATE(INDIRECT(ADDRESS($S$3+ROW(AE9)-2,$S$7,1,1,CONCATENATE("[",$S$1,"]",AE$1))),COUNTIF(OFFSET(INDIRECT(ADDRESS($S$3,$S$7,1,1,CONCATENATE("[",$S$1,"]",AE$1))),0,0,ROW(AE9)-1),INDIRECT(ADDRESS($S$3+ROW(AE9)-2,$S$7,1,1,CONCATENATE("[",$S$1,"]",AE$1)))))</f>
        <v>#REF!</v>
      </c>
      <c r="AF9" t="e">
        <f ca="1">CONCATENATE(INDIRECT(ADDRESS($S$3+ROW(AF9)-2,$S$7,1,1,CONCATENATE("[",$S$1,"]",AF$1))),COUNTIF(OFFSET(INDIRECT(ADDRESS($S$3,$S$7,1,1,CONCATENATE("[",$S$1,"]",AF$1))),0,0,ROW(AF9)-1),INDIRECT(ADDRESS($S$3+ROW(AF9)-2,$S$7,1,1,CONCATENATE("[",$S$1,"]",AF$1)))))</f>
        <v>#REF!</v>
      </c>
      <c r="AG9" t="e">
        <f ca="1">CONCATENATE(INDIRECT(ADDRESS($S$3+ROW(AG9)-2,$S$7,1,1,CONCATENATE("[",$S$1,"]",AG$1))),COUNTIF(OFFSET(INDIRECT(ADDRESS($S$3,$S$7,1,1,CONCATENATE("[",$S$1,"]",AG$1))),0,0,ROW(AG9)-1),INDIRECT(ADDRESS($S$3+ROW(AG9)-2,$S$7,1,1,CONCATENATE("[",$S$1,"]",AG$1)))))</f>
        <v>#REF!</v>
      </c>
      <c r="AH9" t="e">
        <f ca="1">CONCATENATE(INDIRECT(ADDRESS($S$3+ROW(AH9)-2,$S$7,1,1,CONCATENATE("[",$S$1,"]",AH$1))),COUNTIF(OFFSET(INDIRECT(ADDRESS($S$3,$S$7,1,1,CONCATENATE("[",$S$1,"]",AH$1))),0,0,ROW(AH9)-1),INDIRECT(ADDRESS($S$3+ROW(AH9)-2,$S$7,1,1,CONCATENATE("[",$S$1,"]",AH$1)))))</f>
        <v>#REF!</v>
      </c>
      <c r="AI9" t="e">
        <f ca="1" t="shared" si="2"/>
        <v>#REF!</v>
      </c>
    </row>
    <row r="10" spans="2:35" ht="15">
      <c r="B10">
        <f>B9</f>
        <v>3</v>
      </c>
      <c r="C10" t="str">
        <f>C9</f>
        <v>MPB</v>
      </c>
      <c r="D10">
        <v>2</v>
      </c>
      <c r="E10">
        <f ca="1" t="shared" si="3"/>
      </c>
      <c r="F10">
        <f ca="1" t="shared" si="1"/>
      </c>
      <c r="G10">
        <f ca="1" t="shared" si="1"/>
      </c>
      <c r="H10">
        <f ca="1" t="shared" si="1"/>
      </c>
      <c r="I10">
        <f ca="1" t="shared" si="1"/>
      </c>
      <c r="J10">
        <f ca="1" t="shared" si="1"/>
      </c>
      <c r="K10">
        <f ca="1" t="shared" si="1"/>
      </c>
      <c r="L10">
        <f ca="1" t="shared" si="1"/>
      </c>
      <c r="M10">
        <f ca="1" t="shared" si="1"/>
      </c>
      <c r="R10" t="s">
        <v>306</v>
      </c>
      <c r="X10" t="e">
        <f ca="1">CONCATENATE(INDIRECT(ADDRESS($S$3+ROW(X10)-2,$S$7,1,1,CONCATENATE("[",$S$1,"]",X$1))),COUNTIF(OFFSET(INDIRECT(ADDRESS($S$3,$S$7,1,1,CONCATENATE("[",$S$1,"]",X$1))),0,0,ROW(X10)-1),INDIRECT(ADDRESS($S$3+ROW(X10)-2,$S$7,1,1,CONCATENATE("[",$S$1,"]",X$1)))))</f>
        <v>#REF!</v>
      </c>
      <c r="Y10" t="e">
        <f ca="1">CONCATENATE(INDIRECT(ADDRESS($S$3+ROW(Y10)-2,$S$7,1,1,CONCATENATE("[",$S$1,"]",Y$1))),COUNTIF(OFFSET(INDIRECT(ADDRESS($S$3,$S$7,1,1,CONCATENATE("[",$S$1,"]",Y$1))),0,0,ROW(Y10)-1),INDIRECT(ADDRESS($S$3+ROW(Y10)-2,$S$7,1,1,CONCATENATE("[",$S$1,"]",Y$1)))))</f>
        <v>#REF!</v>
      </c>
      <c r="Z10" t="e">
        <f ca="1">CONCATENATE(INDIRECT(ADDRESS($S$3+ROW(Z10)-2,$S$7,1,1,CONCATENATE("[",$S$1,"]",Z$1))),COUNTIF(OFFSET(INDIRECT(ADDRESS($S$3,$S$7,1,1,CONCATENATE("[",$S$1,"]",Z$1))),0,0,ROW(Z10)-1),INDIRECT(ADDRESS($S$3+ROW(Z10)-2,$S$7,1,1,CONCATENATE("[",$S$1,"]",Z$1)))))</f>
        <v>#REF!</v>
      </c>
      <c r="AA10" t="e">
        <f ca="1">CONCATENATE(INDIRECT(ADDRESS($S$3+ROW(AA10)-2,$S$7,1,1,CONCATENATE("[",$S$1,"]",AA$1))),COUNTIF(OFFSET(INDIRECT(ADDRESS($S$3,$S$7,1,1,CONCATENATE("[",$S$1,"]",AA$1))),0,0,ROW(AA10)-1),INDIRECT(ADDRESS($S$3+ROW(AA10)-2,$S$7,1,1,CONCATENATE("[",$S$1,"]",AA$1)))))</f>
        <v>#REF!</v>
      </c>
      <c r="AB10" t="e">
        <f ca="1">CONCATENATE(INDIRECT(ADDRESS($S$3+ROW(AB10)-2,$S$7,1,1,CONCATENATE("[",$S$1,"]",AB$1))),COUNTIF(OFFSET(INDIRECT(ADDRESS($S$3,$S$7,1,1,CONCATENATE("[",$S$1,"]",AB$1))),0,0,ROW(AB10)-1),INDIRECT(ADDRESS($S$3+ROW(AB10)-2,$S$7,1,1,CONCATENATE("[",$S$1,"]",AB$1)))))</f>
        <v>#REF!</v>
      </c>
      <c r="AC10" t="e">
        <f ca="1">CONCATENATE(INDIRECT(ADDRESS($S$3+ROW(AC10)-2,$S$7,1,1,CONCATENATE("[",$S$1,"]",AC$1))),COUNTIF(OFFSET(INDIRECT(ADDRESS($S$3,$S$7,1,1,CONCATENATE("[",$S$1,"]",AC$1))),0,0,ROW(AC10)-1),INDIRECT(ADDRESS($S$3+ROW(AC10)-2,$S$7,1,1,CONCATENATE("[",$S$1,"]",AC$1)))))</f>
        <v>#REF!</v>
      </c>
      <c r="AD10" t="e">
        <f ca="1">CONCATENATE(INDIRECT(ADDRESS($S$3+ROW(AD10)-2,$S$7,1,1,CONCATENATE("[",$S$1,"]",AD$1))),COUNTIF(OFFSET(INDIRECT(ADDRESS($S$3,$S$7,1,1,CONCATENATE("[",$S$1,"]",AD$1))),0,0,ROW(AD10)-1),INDIRECT(ADDRESS($S$3+ROW(AD10)-2,$S$7,1,1,CONCATENATE("[",$S$1,"]",AD$1)))))</f>
        <v>#REF!</v>
      </c>
      <c r="AE10" t="e">
        <f ca="1">CONCATENATE(INDIRECT(ADDRESS($S$3+ROW(AE10)-2,$S$7,1,1,CONCATENATE("[",$S$1,"]",AE$1))),COUNTIF(OFFSET(INDIRECT(ADDRESS($S$3,$S$7,1,1,CONCATENATE("[",$S$1,"]",AE$1))),0,0,ROW(AE10)-1),INDIRECT(ADDRESS($S$3+ROW(AE10)-2,$S$7,1,1,CONCATENATE("[",$S$1,"]",AE$1)))))</f>
        <v>#REF!</v>
      </c>
      <c r="AF10" t="e">
        <f ca="1">CONCATENATE(INDIRECT(ADDRESS($S$3+ROW(AF10)-2,$S$7,1,1,CONCATENATE("[",$S$1,"]",AF$1))),COUNTIF(OFFSET(INDIRECT(ADDRESS($S$3,$S$7,1,1,CONCATENATE("[",$S$1,"]",AF$1))),0,0,ROW(AF10)-1),INDIRECT(ADDRESS($S$3+ROW(AF10)-2,$S$7,1,1,CONCATENATE("[",$S$1,"]",AF$1)))))</f>
        <v>#REF!</v>
      </c>
      <c r="AG10" t="e">
        <f ca="1">CONCATENATE(INDIRECT(ADDRESS($S$3+ROW(AG10)-2,$S$7,1,1,CONCATENATE("[",$S$1,"]",AG$1))),COUNTIF(OFFSET(INDIRECT(ADDRESS($S$3,$S$7,1,1,CONCATENATE("[",$S$1,"]",AG$1))),0,0,ROW(AG10)-1),INDIRECT(ADDRESS($S$3+ROW(AG10)-2,$S$7,1,1,CONCATENATE("[",$S$1,"]",AG$1)))))</f>
        <v>#REF!</v>
      </c>
      <c r="AH10" t="e">
        <f ca="1">CONCATENATE(INDIRECT(ADDRESS($S$3+ROW(AH10)-2,$S$7,1,1,CONCATENATE("[",$S$1,"]",AH$1))),COUNTIF(OFFSET(INDIRECT(ADDRESS($S$3,$S$7,1,1,CONCATENATE("[",$S$1,"]",AH$1))),0,0,ROW(AH10)-1),INDIRECT(ADDRESS($S$3+ROW(AH10)-2,$S$7,1,1,CONCATENATE("[",$S$1,"]",AH$1)))))</f>
        <v>#REF!</v>
      </c>
      <c r="AI10" t="e">
        <f ca="1" t="shared" si="2"/>
        <v>#REF!</v>
      </c>
    </row>
    <row r="11" spans="2:35" ht="15">
      <c r="B11">
        <f>B10</f>
        <v>3</v>
      </c>
      <c r="C11" t="str">
        <f>C10</f>
        <v>MPB</v>
      </c>
      <c r="D11">
        <v>3</v>
      </c>
      <c r="E11">
        <f ca="1" t="shared" si="3"/>
      </c>
      <c r="F11">
        <f ca="1" t="shared" si="1"/>
      </c>
      <c r="G11">
        <f ca="1" t="shared" si="1"/>
      </c>
      <c r="H11">
        <f ca="1" t="shared" si="1"/>
      </c>
      <c r="I11">
        <f ca="1" t="shared" si="1"/>
      </c>
      <c r="J11">
        <f ca="1" t="shared" si="1"/>
      </c>
      <c r="K11">
        <f ca="1" t="shared" si="1"/>
      </c>
      <c r="L11">
        <f ca="1" t="shared" si="1"/>
      </c>
      <c r="M11">
        <f ca="1" t="shared" si="1"/>
      </c>
      <c r="R11" t="s">
        <v>310</v>
      </c>
      <c r="X11" t="e">
        <f ca="1">CONCATENATE(INDIRECT(ADDRESS($S$3+ROW(X11)-2,$S$7,1,1,CONCATENATE("[",$S$1,"]",X$1))),COUNTIF(OFFSET(INDIRECT(ADDRESS($S$3,$S$7,1,1,CONCATENATE("[",$S$1,"]",X$1))),0,0,ROW(X11)-1),INDIRECT(ADDRESS($S$3+ROW(X11)-2,$S$7,1,1,CONCATENATE("[",$S$1,"]",X$1)))))</f>
        <v>#REF!</v>
      </c>
      <c r="Y11" t="e">
        <f ca="1">CONCATENATE(INDIRECT(ADDRESS($S$3+ROW(Y11)-2,$S$7,1,1,CONCATENATE("[",$S$1,"]",Y$1))),COUNTIF(OFFSET(INDIRECT(ADDRESS($S$3,$S$7,1,1,CONCATENATE("[",$S$1,"]",Y$1))),0,0,ROW(Y11)-1),INDIRECT(ADDRESS($S$3+ROW(Y11)-2,$S$7,1,1,CONCATENATE("[",$S$1,"]",Y$1)))))</f>
        <v>#REF!</v>
      </c>
      <c r="Z11" t="e">
        <f ca="1">CONCATENATE(INDIRECT(ADDRESS($S$3+ROW(Z11)-2,$S$7,1,1,CONCATENATE("[",$S$1,"]",Z$1))),COUNTIF(OFFSET(INDIRECT(ADDRESS($S$3,$S$7,1,1,CONCATENATE("[",$S$1,"]",Z$1))),0,0,ROW(Z11)-1),INDIRECT(ADDRESS($S$3+ROW(Z11)-2,$S$7,1,1,CONCATENATE("[",$S$1,"]",Z$1)))))</f>
        <v>#REF!</v>
      </c>
      <c r="AA11" t="e">
        <f ca="1">CONCATENATE(INDIRECT(ADDRESS($S$3+ROW(AA11)-2,$S$7,1,1,CONCATENATE("[",$S$1,"]",AA$1))),COUNTIF(OFFSET(INDIRECT(ADDRESS($S$3,$S$7,1,1,CONCATENATE("[",$S$1,"]",AA$1))),0,0,ROW(AA11)-1),INDIRECT(ADDRESS($S$3+ROW(AA11)-2,$S$7,1,1,CONCATENATE("[",$S$1,"]",AA$1)))))</f>
        <v>#REF!</v>
      </c>
      <c r="AB11" t="e">
        <f ca="1">CONCATENATE(INDIRECT(ADDRESS($S$3+ROW(AB11)-2,$S$7,1,1,CONCATENATE("[",$S$1,"]",AB$1))),COUNTIF(OFFSET(INDIRECT(ADDRESS($S$3,$S$7,1,1,CONCATENATE("[",$S$1,"]",AB$1))),0,0,ROW(AB11)-1),INDIRECT(ADDRESS($S$3+ROW(AB11)-2,$S$7,1,1,CONCATENATE("[",$S$1,"]",AB$1)))))</f>
        <v>#REF!</v>
      </c>
      <c r="AC11" t="e">
        <f ca="1">CONCATENATE(INDIRECT(ADDRESS($S$3+ROW(AC11)-2,$S$7,1,1,CONCATENATE("[",$S$1,"]",AC$1))),COUNTIF(OFFSET(INDIRECT(ADDRESS($S$3,$S$7,1,1,CONCATENATE("[",$S$1,"]",AC$1))),0,0,ROW(AC11)-1),INDIRECT(ADDRESS($S$3+ROW(AC11)-2,$S$7,1,1,CONCATENATE("[",$S$1,"]",AC$1)))))</f>
        <v>#REF!</v>
      </c>
      <c r="AD11" t="e">
        <f ca="1">CONCATENATE(INDIRECT(ADDRESS($S$3+ROW(AD11)-2,$S$7,1,1,CONCATENATE("[",$S$1,"]",AD$1))),COUNTIF(OFFSET(INDIRECT(ADDRESS($S$3,$S$7,1,1,CONCATENATE("[",$S$1,"]",AD$1))),0,0,ROW(AD11)-1),INDIRECT(ADDRESS($S$3+ROW(AD11)-2,$S$7,1,1,CONCATENATE("[",$S$1,"]",AD$1)))))</f>
        <v>#REF!</v>
      </c>
      <c r="AE11" t="e">
        <f ca="1">CONCATENATE(INDIRECT(ADDRESS($S$3+ROW(AE11)-2,$S$7,1,1,CONCATENATE("[",$S$1,"]",AE$1))),COUNTIF(OFFSET(INDIRECT(ADDRESS($S$3,$S$7,1,1,CONCATENATE("[",$S$1,"]",AE$1))),0,0,ROW(AE11)-1),INDIRECT(ADDRESS($S$3+ROW(AE11)-2,$S$7,1,1,CONCATENATE("[",$S$1,"]",AE$1)))))</f>
        <v>#REF!</v>
      </c>
      <c r="AF11" t="e">
        <f ca="1">CONCATENATE(INDIRECT(ADDRESS($S$3+ROW(AF11)-2,$S$7,1,1,CONCATENATE("[",$S$1,"]",AF$1))),COUNTIF(OFFSET(INDIRECT(ADDRESS($S$3,$S$7,1,1,CONCATENATE("[",$S$1,"]",AF$1))),0,0,ROW(AF11)-1),INDIRECT(ADDRESS($S$3+ROW(AF11)-2,$S$7,1,1,CONCATENATE("[",$S$1,"]",AF$1)))))</f>
        <v>#REF!</v>
      </c>
      <c r="AG11" t="e">
        <f ca="1">CONCATENATE(INDIRECT(ADDRESS($S$3+ROW(AG11)-2,$S$7,1,1,CONCATENATE("[",$S$1,"]",AG$1))),COUNTIF(OFFSET(INDIRECT(ADDRESS($S$3,$S$7,1,1,CONCATENATE("[",$S$1,"]",AG$1))),0,0,ROW(AG11)-1),INDIRECT(ADDRESS($S$3+ROW(AG11)-2,$S$7,1,1,CONCATENATE("[",$S$1,"]",AG$1)))))</f>
        <v>#REF!</v>
      </c>
      <c r="AH11" t="e">
        <f ca="1">CONCATENATE(INDIRECT(ADDRESS($S$3+ROW(AH11)-2,$S$7,1,1,CONCATENATE("[",$S$1,"]",AH$1))),COUNTIF(OFFSET(INDIRECT(ADDRESS($S$3,$S$7,1,1,CONCATENATE("[",$S$1,"]",AH$1))),0,0,ROW(AH11)-1),INDIRECT(ADDRESS($S$3+ROW(AH11)-2,$S$7,1,1,CONCATENATE("[",$S$1,"]",AH$1)))))</f>
        <v>#REF!</v>
      </c>
      <c r="AI11" t="e">
        <f ca="1" t="shared" si="2"/>
        <v>#REF!</v>
      </c>
    </row>
    <row r="12" spans="2:35" ht="15">
      <c r="B12">
        <v>4</v>
      </c>
      <c r="C12" t="str">
        <f>INDEX($R$3:$R$14,B12)</f>
        <v>JPB</v>
      </c>
      <c r="D12">
        <v>1</v>
      </c>
      <c r="E12">
        <f ca="1" t="shared" si="3"/>
      </c>
      <c r="F12">
        <f ca="1" t="shared" si="1"/>
      </c>
      <c r="G12">
        <f ca="1" t="shared" si="1"/>
      </c>
      <c r="H12">
        <f ca="1" t="shared" si="1"/>
      </c>
      <c r="I12">
        <f ca="1" t="shared" si="1"/>
      </c>
      <c r="J12">
        <f ca="1" t="shared" si="1"/>
      </c>
      <c r="K12">
        <f ca="1" t="shared" si="1"/>
      </c>
      <c r="L12">
        <f ca="1" t="shared" si="1"/>
      </c>
      <c r="M12">
        <f ca="1" t="shared" si="1"/>
      </c>
      <c r="R12" t="s">
        <v>309</v>
      </c>
      <c r="X12" t="e">
        <f ca="1">CONCATENATE(INDIRECT(ADDRESS($S$3+ROW(X12)-2,$S$7,1,1,CONCATENATE("[",$S$1,"]",X$1))),COUNTIF(OFFSET(INDIRECT(ADDRESS($S$3,$S$7,1,1,CONCATENATE("[",$S$1,"]",X$1))),0,0,ROW(X12)-1),INDIRECT(ADDRESS($S$3+ROW(X12)-2,$S$7,1,1,CONCATENATE("[",$S$1,"]",X$1)))))</f>
        <v>#REF!</v>
      </c>
      <c r="Y12" t="e">
        <f ca="1">CONCATENATE(INDIRECT(ADDRESS($S$3+ROW(Y12)-2,$S$7,1,1,CONCATENATE("[",$S$1,"]",Y$1))),COUNTIF(OFFSET(INDIRECT(ADDRESS($S$3,$S$7,1,1,CONCATENATE("[",$S$1,"]",Y$1))),0,0,ROW(Y12)-1),INDIRECT(ADDRESS($S$3+ROW(Y12)-2,$S$7,1,1,CONCATENATE("[",$S$1,"]",Y$1)))))</f>
        <v>#REF!</v>
      </c>
      <c r="Z12" t="e">
        <f ca="1">CONCATENATE(INDIRECT(ADDRESS($S$3+ROW(Z12)-2,$S$7,1,1,CONCATENATE("[",$S$1,"]",Z$1))),COUNTIF(OFFSET(INDIRECT(ADDRESS($S$3,$S$7,1,1,CONCATENATE("[",$S$1,"]",Z$1))),0,0,ROW(Z12)-1),INDIRECT(ADDRESS($S$3+ROW(Z12)-2,$S$7,1,1,CONCATENATE("[",$S$1,"]",Z$1)))))</f>
        <v>#REF!</v>
      </c>
      <c r="AA12" t="e">
        <f ca="1">CONCATENATE(INDIRECT(ADDRESS($S$3+ROW(AA12)-2,$S$7,1,1,CONCATENATE("[",$S$1,"]",AA$1))),COUNTIF(OFFSET(INDIRECT(ADDRESS($S$3,$S$7,1,1,CONCATENATE("[",$S$1,"]",AA$1))),0,0,ROW(AA12)-1),INDIRECT(ADDRESS($S$3+ROW(AA12)-2,$S$7,1,1,CONCATENATE("[",$S$1,"]",AA$1)))))</f>
        <v>#REF!</v>
      </c>
      <c r="AB12" t="e">
        <f ca="1">CONCATENATE(INDIRECT(ADDRESS($S$3+ROW(AB12)-2,$S$7,1,1,CONCATENATE("[",$S$1,"]",AB$1))),COUNTIF(OFFSET(INDIRECT(ADDRESS($S$3,$S$7,1,1,CONCATENATE("[",$S$1,"]",AB$1))),0,0,ROW(AB12)-1),INDIRECT(ADDRESS($S$3+ROW(AB12)-2,$S$7,1,1,CONCATENATE("[",$S$1,"]",AB$1)))))</f>
        <v>#REF!</v>
      </c>
      <c r="AC12" t="e">
        <f ca="1">CONCATENATE(INDIRECT(ADDRESS($S$3+ROW(AC12)-2,$S$7,1,1,CONCATENATE("[",$S$1,"]",AC$1))),COUNTIF(OFFSET(INDIRECT(ADDRESS($S$3,$S$7,1,1,CONCATENATE("[",$S$1,"]",AC$1))),0,0,ROW(AC12)-1),INDIRECT(ADDRESS($S$3+ROW(AC12)-2,$S$7,1,1,CONCATENATE("[",$S$1,"]",AC$1)))))</f>
        <v>#REF!</v>
      </c>
      <c r="AD12" t="e">
        <f ca="1">CONCATENATE(INDIRECT(ADDRESS($S$3+ROW(AD12)-2,$S$7,1,1,CONCATENATE("[",$S$1,"]",AD$1))),COUNTIF(OFFSET(INDIRECT(ADDRESS($S$3,$S$7,1,1,CONCATENATE("[",$S$1,"]",AD$1))),0,0,ROW(AD12)-1),INDIRECT(ADDRESS($S$3+ROW(AD12)-2,$S$7,1,1,CONCATENATE("[",$S$1,"]",AD$1)))))</f>
        <v>#REF!</v>
      </c>
      <c r="AE12" t="e">
        <f ca="1">CONCATENATE(INDIRECT(ADDRESS($S$3+ROW(AE12)-2,$S$7,1,1,CONCATENATE("[",$S$1,"]",AE$1))),COUNTIF(OFFSET(INDIRECT(ADDRESS($S$3,$S$7,1,1,CONCATENATE("[",$S$1,"]",AE$1))),0,0,ROW(AE12)-1),INDIRECT(ADDRESS($S$3+ROW(AE12)-2,$S$7,1,1,CONCATENATE("[",$S$1,"]",AE$1)))))</f>
        <v>#REF!</v>
      </c>
      <c r="AF12" t="e">
        <f ca="1">CONCATENATE(INDIRECT(ADDRESS($S$3+ROW(AF12)-2,$S$7,1,1,CONCATENATE("[",$S$1,"]",AF$1))),COUNTIF(OFFSET(INDIRECT(ADDRESS($S$3,$S$7,1,1,CONCATENATE("[",$S$1,"]",AF$1))),0,0,ROW(AF12)-1),INDIRECT(ADDRESS($S$3+ROW(AF12)-2,$S$7,1,1,CONCATENATE("[",$S$1,"]",AF$1)))))</f>
        <v>#REF!</v>
      </c>
      <c r="AG12" t="e">
        <f ca="1">CONCATENATE(INDIRECT(ADDRESS($S$3+ROW(AG12)-2,$S$7,1,1,CONCATENATE("[",$S$1,"]",AG$1))),COUNTIF(OFFSET(INDIRECT(ADDRESS($S$3,$S$7,1,1,CONCATENATE("[",$S$1,"]",AG$1))),0,0,ROW(AG12)-1),INDIRECT(ADDRESS($S$3+ROW(AG12)-2,$S$7,1,1,CONCATENATE("[",$S$1,"]",AG$1)))))</f>
        <v>#REF!</v>
      </c>
      <c r="AH12" t="e">
        <f ca="1">CONCATENATE(INDIRECT(ADDRESS($S$3+ROW(AH12)-2,$S$7,1,1,CONCATENATE("[",$S$1,"]",AH$1))),COUNTIF(OFFSET(INDIRECT(ADDRESS($S$3,$S$7,1,1,CONCATENATE("[",$S$1,"]",AH$1))),0,0,ROW(AH12)-1),INDIRECT(ADDRESS($S$3+ROW(AH12)-2,$S$7,1,1,CONCATENATE("[",$S$1,"]",AH$1)))))</f>
        <v>#REF!</v>
      </c>
      <c r="AI12" t="e">
        <f ca="1" t="shared" si="2"/>
        <v>#REF!</v>
      </c>
    </row>
    <row r="13" spans="2:35" ht="15">
      <c r="B13">
        <f>B12</f>
        <v>4</v>
      </c>
      <c r="C13" t="str">
        <f>C12</f>
        <v>JPB</v>
      </c>
      <c r="D13">
        <v>2</v>
      </c>
      <c r="E13">
        <f ca="1" t="shared" si="3"/>
      </c>
      <c r="F13">
        <f ca="1" t="shared" si="1"/>
      </c>
      <c r="G13">
        <f ca="1" t="shared" si="1"/>
      </c>
      <c r="H13">
        <f ca="1" t="shared" si="1"/>
      </c>
      <c r="I13">
        <f ca="1" t="shared" si="1"/>
      </c>
      <c r="J13">
        <f ca="1" t="shared" si="1"/>
      </c>
      <c r="K13">
        <f ca="1" t="shared" si="1"/>
      </c>
      <c r="L13">
        <f ca="1" t="shared" si="1"/>
      </c>
      <c r="M13">
        <f ca="1" t="shared" si="1"/>
      </c>
      <c r="R13" t="s">
        <v>312</v>
      </c>
      <c r="X13" t="e">
        <f ca="1">CONCATENATE(INDIRECT(ADDRESS($S$3+ROW(X13)-2,$S$7,1,1,CONCATENATE("[",$S$1,"]",X$1))),COUNTIF(OFFSET(INDIRECT(ADDRESS($S$3,$S$7,1,1,CONCATENATE("[",$S$1,"]",X$1))),0,0,ROW(X13)-1),INDIRECT(ADDRESS($S$3+ROW(X13)-2,$S$7,1,1,CONCATENATE("[",$S$1,"]",X$1)))))</f>
        <v>#REF!</v>
      </c>
      <c r="Y13" t="e">
        <f ca="1">CONCATENATE(INDIRECT(ADDRESS($S$3+ROW(Y13)-2,$S$7,1,1,CONCATENATE("[",$S$1,"]",Y$1))),COUNTIF(OFFSET(INDIRECT(ADDRESS($S$3,$S$7,1,1,CONCATENATE("[",$S$1,"]",Y$1))),0,0,ROW(Y13)-1),INDIRECT(ADDRESS($S$3+ROW(Y13)-2,$S$7,1,1,CONCATENATE("[",$S$1,"]",Y$1)))))</f>
        <v>#REF!</v>
      </c>
      <c r="Z13" t="e">
        <f ca="1">CONCATENATE(INDIRECT(ADDRESS($S$3+ROW(Z13)-2,$S$7,1,1,CONCATENATE("[",$S$1,"]",Z$1))),COUNTIF(OFFSET(INDIRECT(ADDRESS($S$3,$S$7,1,1,CONCATENATE("[",$S$1,"]",Z$1))),0,0,ROW(Z13)-1),INDIRECT(ADDRESS($S$3+ROW(Z13)-2,$S$7,1,1,CONCATENATE("[",$S$1,"]",Z$1)))))</f>
        <v>#REF!</v>
      </c>
      <c r="AA13" t="e">
        <f ca="1">CONCATENATE(INDIRECT(ADDRESS($S$3+ROW(AA13)-2,$S$7,1,1,CONCATENATE("[",$S$1,"]",AA$1))),COUNTIF(OFFSET(INDIRECT(ADDRESS($S$3,$S$7,1,1,CONCATENATE("[",$S$1,"]",AA$1))),0,0,ROW(AA13)-1),INDIRECT(ADDRESS($S$3+ROW(AA13)-2,$S$7,1,1,CONCATENATE("[",$S$1,"]",AA$1)))))</f>
        <v>#REF!</v>
      </c>
      <c r="AB13" t="e">
        <f ca="1">CONCATENATE(INDIRECT(ADDRESS($S$3+ROW(AB13)-2,$S$7,1,1,CONCATENATE("[",$S$1,"]",AB$1))),COUNTIF(OFFSET(INDIRECT(ADDRESS($S$3,$S$7,1,1,CONCATENATE("[",$S$1,"]",AB$1))),0,0,ROW(AB13)-1),INDIRECT(ADDRESS($S$3+ROW(AB13)-2,$S$7,1,1,CONCATENATE("[",$S$1,"]",AB$1)))))</f>
        <v>#REF!</v>
      </c>
      <c r="AC13" t="e">
        <f ca="1">CONCATENATE(INDIRECT(ADDRESS($S$3+ROW(AC13)-2,$S$7,1,1,CONCATENATE("[",$S$1,"]",AC$1))),COUNTIF(OFFSET(INDIRECT(ADDRESS($S$3,$S$7,1,1,CONCATENATE("[",$S$1,"]",AC$1))),0,0,ROW(AC13)-1),INDIRECT(ADDRESS($S$3+ROW(AC13)-2,$S$7,1,1,CONCATENATE("[",$S$1,"]",AC$1)))))</f>
        <v>#REF!</v>
      </c>
      <c r="AD13" t="e">
        <f ca="1">CONCATENATE(INDIRECT(ADDRESS($S$3+ROW(AD13)-2,$S$7,1,1,CONCATENATE("[",$S$1,"]",AD$1))),COUNTIF(OFFSET(INDIRECT(ADDRESS($S$3,$S$7,1,1,CONCATENATE("[",$S$1,"]",AD$1))),0,0,ROW(AD13)-1),INDIRECT(ADDRESS($S$3+ROW(AD13)-2,$S$7,1,1,CONCATENATE("[",$S$1,"]",AD$1)))))</f>
        <v>#REF!</v>
      </c>
      <c r="AE13" t="e">
        <f ca="1">CONCATENATE(INDIRECT(ADDRESS($S$3+ROW(AE13)-2,$S$7,1,1,CONCATENATE("[",$S$1,"]",AE$1))),COUNTIF(OFFSET(INDIRECT(ADDRESS($S$3,$S$7,1,1,CONCATENATE("[",$S$1,"]",AE$1))),0,0,ROW(AE13)-1),INDIRECT(ADDRESS($S$3+ROW(AE13)-2,$S$7,1,1,CONCATENATE("[",$S$1,"]",AE$1)))))</f>
        <v>#REF!</v>
      </c>
      <c r="AF13" t="e">
        <f ca="1">CONCATENATE(INDIRECT(ADDRESS($S$3+ROW(AF13)-2,$S$7,1,1,CONCATENATE("[",$S$1,"]",AF$1))),COUNTIF(OFFSET(INDIRECT(ADDRESS($S$3,$S$7,1,1,CONCATENATE("[",$S$1,"]",AF$1))),0,0,ROW(AF13)-1),INDIRECT(ADDRESS($S$3+ROW(AF13)-2,$S$7,1,1,CONCATENATE("[",$S$1,"]",AF$1)))))</f>
        <v>#REF!</v>
      </c>
      <c r="AG13" t="e">
        <f ca="1">CONCATENATE(INDIRECT(ADDRESS($S$3+ROW(AG13)-2,$S$7,1,1,CONCATENATE("[",$S$1,"]",AG$1))),COUNTIF(OFFSET(INDIRECT(ADDRESS($S$3,$S$7,1,1,CONCATENATE("[",$S$1,"]",AG$1))),0,0,ROW(AG13)-1),INDIRECT(ADDRESS($S$3+ROW(AG13)-2,$S$7,1,1,CONCATENATE("[",$S$1,"]",AG$1)))))</f>
        <v>#REF!</v>
      </c>
      <c r="AH13" t="e">
        <f ca="1">CONCATENATE(INDIRECT(ADDRESS($S$3+ROW(AH13)-2,$S$7,1,1,CONCATENATE("[",$S$1,"]",AH$1))),COUNTIF(OFFSET(INDIRECT(ADDRESS($S$3,$S$7,1,1,CONCATENATE("[",$S$1,"]",AH$1))),0,0,ROW(AH13)-1),INDIRECT(ADDRESS($S$3+ROW(AH13)-2,$S$7,1,1,CONCATENATE("[",$S$1,"]",AH$1)))))</f>
        <v>#REF!</v>
      </c>
      <c r="AI13" t="e">
        <f ca="1" t="shared" si="2"/>
        <v>#REF!</v>
      </c>
    </row>
    <row r="14" spans="2:35" ht="15">
      <c r="B14">
        <f>B13</f>
        <v>4</v>
      </c>
      <c r="C14" t="str">
        <f>C13</f>
        <v>JPB</v>
      </c>
      <c r="D14">
        <v>3</v>
      </c>
      <c r="E14">
        <f ca="1" t="shared" si="3"/>
      </c>
      <c r="F14">
        <f ca="1" t="shared" si="1"/>
      </c>
      <c r="G14">
        <f ca="1" t="shared" si="1"/>
      </c>
      <c r="H14">
        <f ca="1" t="shared" si="1"/>
      </c>
      <c r="I14">
        <f ca="1" t="shared" si="1"/>
      </c>
      <c r="J14">
        <f ca="1" t="shared" si="1"/>
      </c>
      <c r="K14">
        <f ca="1" t="shared" si="1"/>
      </c>
      <c r="L14">
        <f ca="1" t="shared" si="1"/>
      </c>
      <c r="M14">
        <f ca="1" t="shared" si="1"/>
      </c>
      <c r="R14" t="s">
        <v>311</v>
      </c>
      <c r="X14" t="e">
        <f ca="1">CONCATENATE(INDIRECT(ADDRESS($S$3+ROW(X14)-2,$S$7,1,1,CONCATENATE("[",$S$1,"]",X$1))),COUNTIF(OFFSET(INDIRECT(ADDRESS($S$3,$S$7,1,1,CONCATENATE("[",$S$1,"]",X$1))),0,0,ROW(X14)-1),INDIRECT(ADDRESS($S$3+ROW(X14)-2,$S$7,1,1,CONCATENATE("[",$S$1,"]",X$1)))))</f>
        <v>#REF!</v>
      </c>
      <c r="Y14" t="e">
        <f ca="1">CONCATENATE(INDIRECT(ADDRESS($S$3+ROW(Y14)-2,$S$7,1,1,CONCATENATE("[",$S$1,"]",Y$1))),COUNTIF(OFFSET(INDIRECT(ADDRESS($S$3,$S$7,1,1,CONCATENATE("[",$S$1,"]",Y$1))),0,0,ROW(Y14)-1),INDIRECT(ADDRESS($S$3+ROW(Y14)-2,$S$7,1,1,CONCATENATE("[",$S$1,"]",Y$1)))))</f>
        <v>#REF!</v>
      </c>
      <c r="Z14" t="e">
        <f ca="1">CONCATENATE(INDIRECT(ADDRESS($S$3+ROW(Z14)-2,$S$7,1,1,CONCATENATE("[",$S$1,"]",Z$1))),COUNTIF(OFFSET(INDIRECT(ADDRESS($S$3,$S$7,1,1,CONCATENATE("[",$S$1,"]",Z$1))),0,0,ROW(Z14)-1),INDIRECT(ADDRESS($S$3+ROW(Z14)-2,$S$7,1,1,CONCATENATE("[",$S$1,"]",Z$1)))))</f>
        <v>#REF!</v>
      </c>
      <c r="AA14" t="e">
        <f ca="1">CONCATENATE(INDIRECT(ADDRESS($S$3+ROW(AA14)-2,$S$7,1,1,CONCATENATE("[",$S$1,"]",AA$1))),COUNTIF(OFFSET(INDIRECT(ADDRESS($S$3,$S$7,1,1,CONCATENATE("[",$S$1,"]",AA$1))),0,0,ROW(AA14)-1),INDIRECT(ADDRESS($S$3+ROW(AA14)-2,$S$7,1,1,CONCATENATE("[",$S$1,"]",AA$1)))))</f>
        <v>#REF!</v>
      </c>
      <c r="AB14" t="e">
        <f ca="1">CONCATENATE(INDIRECT(ADDRESS($S$3+ROW(AB14)-2,$S$7,1,1,CONCATENATE("[",$S$1,"]",AB$1))),COUNTIF(OFFSET(INDIRECT(ADDRESS($S$3,$S$7,1,1,CONCATENATE("[",$S$1,"]",AB$1))),0,0,ROW(AB14)-1),INDIRECT(ADDRESS($S$3+ROW(AB14)-2,$S$7,1,1,CONCATENATE("[",$S$1,"]",AB$1)))))</f>
        <v>#REF!</v>
      </c>
      <c r="AC14" t="e">
        <f ca="1">CONCATENATE(INDIRECT(ADDRESS($S$3+ROW(AC14)-2,$S$7,1,1,CONCATENATE("[",$S$1,"]",AC$1))),COUNTIF(OFFSET(INDIRECT(ADDRESS($S$3,$S$7,1,1,CONCATENATE("[",$S$1,"]",AC$1))),0,0,ROW(AC14)-1),INDIRECT(ADDRESS($S$3+ROW(AC14)-2,$S$7,1,1,CONCATENATE("[",$S$1,"]",AC$1)))))</f>
        <v>#REF!</v>
      </c>
      <c r="AD14" t="e">
        <f ca="1">CONCATENATE(INDIRECT(ADDRESS($S$3+ROW(AD14)-2,$S$7,1,1,CONCATENATE("[",$S$1,"]",AD$1))),COUNTIF(OFFSET(INDIRECT(ADDRESS($S$3,$S$7,1,1,CONCATENATE("[",$S$1,"]",AD$1))),0,0,ROW(AD14)-1),INDIRECT(ADDRESS($S$3+ROW(AD14)-2,$S$7,1,1,CONCATENATE("[",$S$1,"]",AD$1)))))</f>
        <v>#REF!</v>
      </c>
      <c r="AE14" t="e">
        <f ca="1">CONCATENATE(INDIRECT(ADDRESS($S$3+ROW(AE14)-2,$S$7,1,1,CONCATENATE("[",$S$1,"]",AE$1))),COUNTIF(OFFSET(INDIRECT(ADDRESS($S$3,$S$7,1,1,CONCATENATE("[",$S$1,"]",AE$1))),0,0,ROW(AE14)-1),INDIRECT(ADDRESS($S$3+ROW(AE14)-2,$S$7,1,1,CONCATENATE("[",$S$1,"]",AE$1)))))</f>
        <v>#REF!</v>
      </c>
      <c r="AF14" t="e">
        <f ca="1">CONCATENATE(INDIRECT(ADDRESS($S$3+ROW(AF14)-2,$S$7,1,1,CONCATENATE("[",$S$1,"]",AF$1))),COUNTIF(OFFSET(INDIRECT(ADDRESS($S$3,$S$7,1,1,CONCATENATE("[",$S$1,"]",AF$1))),0,0,ROW(AF14)-1),INDIRECT(ADDRESS($S$3+ROW(AF14)-2,$S$7,1,1,CONCATENATE("[",$S$1,"]",AF$1)))))</f>
        <v>#REF!</v>
      </c>
      <c r="AG14" t="e">
        <f ca="1">CONCATENATE(INDIRECT(ADDRESS($S$3+ROW(AG14)-2,$S$7,1,1,CONCATENATE("[",$S$1,"]",AG$1))),COUNTIF(OFFSET(INDIRECT(ADDRESS($S$3,$S$7,1,1,CONCATENATE("[",$S$1,"]",AG$1))),0,0,ROW(AG14)-1),INDIRECT(ADDRESS($S$3+ROW(AG14)-2,$S$7,1,1,CONCATENATE("[",$S$1,"]",AG$1)))))</f>
        <v>#REF!</v>
      </c>
      <c r="AH14" t="e">
        <f ca="1">CONCATENATE(INDIRECT(ADDRESS($S$3+ROW(AH14)-2,$S$7,1,1,CONCATENATE("[",$S$1,"]",AH$1))),COUNTIF(OFFSET(INDIRECT(ADDRESS($S$3,$S$7,1,1,CONCATENATE("[",$S$1,"]",AH$1))),0,0,ROW(AH14)-1),INDIRECT(ADDRESS($S$3+ROW(AH14)-2,$S$7,1,1,CONCATENATE("[",$S$1,"]",AH$1)))))</f>
        <v>#REF!</v>
      </c>
      <c r="AI14" t="e">
        <f ca="1" t="shared" si="2"/>
        <v>#REF!</v>
      </c>
    </row>
    <row r="15" spans="2:35" ht="15">
      <c r="B15">
        <v>5</v>
      </c>
      <c r="C15" t="str">
        <f>INDEX($R$3:$R$14,B15)</f>
        <v>MPA1</v>
      </c>
      <c r="D15">
        <v>1</v>
      </c>
      <c r="E15">
        <f ca="1" t="shared" si="3"/>
      </c>
      <c r="F15">
        <f ca="1" t="shared" si="1"/>
      </c>
      <c r="G15">
        <f ca="1" t="shared" si="1"/>
      </c>
      <c r="H15">
        <f ca="1" t="shared" si="1"/>
      </c>
      <c r="I15">
        <f ca="1" t="shared" si="1"/>
      </c>
      <c r="J15">
        <f ca="1" t="shared" si="1"/>
      </c>
      <c r="K15">
        <f ca="1" t="shared" si="1"/>
      </c>
      <c r="L15">
        <f ca="1" t="shared" si="1"/>
      </c>
      <c r="M15">
        <f ca="1" t="shared" si="1"/>
      </c>
      <c r="X15" t="e">
        <f ca="1">CONCATENATE(INDIRECT(ADDRESS($S$3+ROW(X15)-2,$S$7,1,1,CONCATENATE("[",$S$1,"]",X$1))),COUNTIF(OFFSET(INDIRECT(ADDRESS($S$3,$S$7,1,1,CONCATENATE("[",$S$1,"]",X$1))),0,0,ROW(X15)-1),INDIRECT(ADDRESS($S$3+ROW(X15)-2,$S$7,1,1,CONCATENATE("[",$S$1,"]",X$1)))))</f>
        <v>#REF!</v>
      </c>
      <c r="Y15" t="e">
        <f ca="1">CONCATENATE(INDIRECT(ADDRESS($S$3+ROW(Y15)-2,$S$7,1,1,CONCATENATE("[",$S$1,"]",Y$1))),COUNTIF(OFFSET(INDIRECT(ADDRESS($S$3,$S$7,1,1,CONCATENATE("[",$S$1,"]",Y$1))),0,0,ROW(Y15)-1),INDIRECT(ADDRESS($S$3+ROW(Y15)-2,$S$7,1,1,CONCATENATE("[",$S$1,"]",Y$1)))))</f>
        <v>#REF!</v>
      </c>
      <c r="Z15" t="e">
        <f ca="1">CONCATENATE(INDIRECT(ADDRESS($S$3+ROW(Z15)-2,$S$7,1,1,CONCATENATE("[",$S$1,"]",Z$1))),COUNTIF(OFFSET(INDIRECT(ADDRESS($S$3,$S$7,1,1,CONCATENATE("[",$S$1,"]",Z$1))),0,0,ROW(Z15)-1),INDIRECT(ADDRESS($S$3+ROW(Z15)-2,$S$7,1,1,CONCATENATE("[",$S$1,"]",Z$1)))))</f>
        <v>#REF!</v>
      </c>
      <c r="AA15" t="e">
        <f ca="1">CONCATENATE(INDIRECT(ADDRESS($S$3+ROW(AA15)-2,$S$7,1,1,CONCATENATE("[",$S$1,"]",AA$1))),COUNTIF(OFFSET(INDIRECT(ADDRESS($S$3,$S$7,1,1,CONCATENATE("[",$S$1,"]",AA$1))),0,0,ROW(AA15)-1),INDIRECT(ADDRESS($S$3+ROW(AA15)-2,$S$7,1,1,CONCATENATE("[",$S$1,"]",AA$1)))))</f>
        <v>#REF!</v>
      </c>
      <c r="AB15" t="e">
        <f ca="1">CONCATENATE(INDIRECT(ADDRESS($S$3+ROW(AB15)-2,$S$7,1,1,CONCATENATE("[",$S$1,"]",AB$1))),COUNTIF(OFFSET(INDIRECT(ADDRESS($S$3,$S$7,1,1,CONCATENATE("[",$S$1,"]",AB$1))),0,0,ROW(AB15)-1),INDIRECT(ADDRESS($S$3+ROW(AB15)-2,$S$7,1,1,CONCATENATE("[",$S$1,"]",AB$1)))))</f>
        <v>#REF!</v>
      </c>
      <c r="AC15" t="e">
        <f ca="1">CONCATENATE(INDIRECT(ADDRESS($S$3+ROW(AC15)-2,$S$7,1,1,CONCATENATE("[",$S$1,"]",AC$1))),COUNTIF(OFFSET(INDIRECT(ADDRESS($S$3,$S$7,1,1,CONCATENATE("[",$S$1,"]",AC$1))),0,0,ROW(AC15)-1),INDIRECT(ADDRESS($S$3+ROW(AC15)-2,$S$7,1,1,CONCATENATE("[",$S$1,"]",AC$1)))))</f>
        <v>#REF!</v>
      </c>
      <c r="AD15" t="e">
        <f ca="1">CONCATENATE(INDIRECT(ADDRESS($S$3+ROW(AD15)-2,$S$7,1,1,CONCATENATE("[",$S$1,"]",AD$1))),COUNTIF(OFFSET(INDIRECT(ADDRESS($S$3,$S$7,1,1,CONCATENATE("[",$S$1,"]",AD$1))),0,0,ROW(AD15)-1),INDIRECT(ADDRESS($S$3+ROW(AD15)-2,$S$7,1,1,CONCATENATE("[",$S$1,"]",AD$1)))))</f>
        <v>#REF!</v>
      </c>
      <c r="AE15" t="e">
        <f ca="1">CONCATENATE(INDIRECT(ADDRESS($S$3+ROW(AE15)-2,$S$7,1,1,CONCATENATE("[",$S$1,"]",AE$1))),COUNTIF(OFFSET(INDIRECT(ADDRESS($S$3,$S$7,1,1,CONCATENATE("[",$S$1,"]",AE$1))),0,0,ROW(AE15)-1),INDIRECT(ADDRESS($S$3+ROW(AE15)-2,$S$7,1,1,CONCATENATE("[",$S$1,"]",AE$1)))))</f>
        <v>#REF!</v>
      </c>
      <c r="AF15" t="e">
        <f ca="1">CONCATENATE(INDIRECT(ADDRESS($S$3+ROW(AF15)-2,$S$7,1,1,CONCATENATE("[",$S$1,"]",AF$1))),COUNTIF(OFFSET(INDIRECT(ADDRESS($S$3,$S$7,1,1,CONCATENATE("[",$S$1,"]",AF$1))),0,0,ROW(AF15)-1),INDIRECT(ADDRESS($S$3+ROW(AF15)-2,$S$7,1,1,CONCATENATE("[",$S$1,"]",AF$1)))))</f>
        <v>#REF!</v>
      </c>
      <c r="AG15" t="e">
        <f ca="1">CONCATENATE(INDIRECT(ADDRESS($S$3+ROW(AG15)-2,$S$7,1,1,CONCATENATE("[",$S$1,"]",AG$1))),COUNTIF(OFFSET(INDIRECT(ADDRESS($S$3,$S$7,1,1,CONCATENATE("[",$S$1,"]",AG$1))),0,0,ROW(AG15)-1),INDIRECT(ADDRESS($S$3+ROW(AG15)-2,$S$7,1,1,CONCATENATE("[",$S$1,"]",AG$1)))))</f>
        <v>#REF!</v>
      </c>
      <c r="AH15" t="e">
        <f ca="1">CONCATENATE(INDIRECT(ADDRESS($S$3+ROW(AH15)-2,$S$7,1,1,CONCATENATE("[",$S$1,"]",AH$1))),COUNTIF(OFFSET(INDIRECT(ADDRESS($S$3,$S$7,1,1,CONCATENATE("[",$S$1,"]",AH$1))),0,0,ROW(AH15)-1),INDIRECT(ADDRESS($S$3+ROW(AH15)-2,$S$7,1,1,CONCATENATE("[",$S$1,"]",AH$1)))))</f>
        <v>#REF!</v>
      </c>
      <c r="AI15" t="e">
        <f ca="1" t="shared" si="2"/>
        <v>#REF!</v>
      </c>
    </row>
    <row r="16" spans="2:35" ht="15">
      <c r="B16">
        <f>B15</f>
        <v>5</v>
      </c>
      <c r="C16" t="str">
        <f>C15</f>
        <v>MPA1</v>
      </c>
      <c r="D16">
        <v>2</v>
      </c>
      <c r="E16">
        <f ca="1" t="shared" si="3"/>
      </c>
      <c r="F16">
        <f ca="1" t="shared" si="1"/>
      </c>
      <c r="G16">
        <f ca="1" t="shared" si="1"/>
      </c>
      <c r="H16">
        <f ca="1" t="shared" si="1"/>
      </c>
      <c r="I16">
        <f ca="1" t="shared" si="1"/>
      </c>
      <c r="J16">
        <f ca="1" t="shared" si="1"/>
      </c>
      <c r="K16">
        <f ca="1" t="shared" si="1"/>
      </c>
      <c r="L16">
        <f ca="1" t="shared" si="1"/>
      </c>
      <c r="M16">
        <f ca="1" t="shared" si="1"/>
      </c>
      <c r="X16" t="e">
        <f ca="1">CONCATENATE(INDIRECT(ADDRESS($S$3+ROW(X16)-2,$S$7,1,1,CONCATENATE("[",$S$1,"]",X$1))),COUNTIF(OFFSET(INDIRECT(ADDRESS($S$3,$S$7,1,1,CONCATENATE("[",$S$1,"]",X$1))),0,0,ROW(X16)-1),INDIRECT(ADDRESS($S$3+ROW(X16)-2,$S$7,1,1,CONCATENATE("[",$S$1,"]",X$1)))))</f>
        <v>#REF!</v>
      </c>
      <c r="Y16" t="e">
        <f ca="1">CONCATENATE(INDIRECT(ADDRESS($S$3+ROW(Y16)-2,$S$7,1,1,CONCATENATE("[",$S$1,"]",Y$1))),COUNTIF(OFFSET(INDIRECT(ADDRESS($S$3,$S$7,1,1,CONCATENATE("[",$S$1,"]",Y$1))),0,0,ROW(Y16)-1),INDIRECT(ADDRESS($S$3+ROW(Y16)-2,$S$7,1,1,CONCATENATE("[",$S$1,"]",Y$1)))))</f>
        <v>#REF!</v>
      </c>
      <c r="Z16" t="e">
        <f ca="1">CONCATENATE(INDIRECT(ADDRESS($S$3+ROW(Z16)-2,$S$7,1,1,CONCATENATE("[",$S$1,"]",Z$1))),COUNTIF(OFFSET(INDIRECT(ADDRESS($S$3,$S$7,1,1,CONCATENATE("[",$S$1,"]",Z$1))),0,0,ROW(Z16)-1),INDIRECT(ADDRESS($S$3+ROW(Z16)-2,$S$7,1,1,CONCATENATE("[",$S$1,"]",Z$1)))))</f>
        <v>#REF!</v>
      </c>
      <c r="AA16" t="e">
        <f ca="1">CONCATENATE(INDIRECT(ADDRESS($S$3+ROW(AA16)-2,$S$7,1,1,CONCATENATE("[",$S$1,"]",AA$1))),COUNTIF(OFFSET(INDIRECT(ADDRESS($S$3,$S$7,1,1,CONCATENATE("[",$S$1,"]",AA$1))),0,0,ROW(AA16)-1),INDIRECT(ADDRESS($S$3+ROW(AA16)-2,$S$7,1,1,CONCATENATE("[",$S$1,"]",AA$1)))))</f>
        <v>#REF!</v>
      </c>
      <c r="AB16" t="e">
        <f ca="1">CONCATENATE(INDIRECT(ADDRESS($S$3+ROW(AB16)-2,$S$7,1,1,CONCATENATE("[",$S$1,"]",AB$1))),COUNTIF(OFFSET(INDIRECT(ADDRESS($S$3,$S$7,1,1,CONCATENATE("[",$S$1,"]",AB$1))),0,0,ROW(AB16)-1),INDIRECT(ADDRESS($S$3+ROW(AB16)-2,$S$7,1,1,CONCATENATE("[",$S$1,"]",AB$1)))))</f>
        <v>#REF!</v>
      </c>
      <c r="AC16" t="e">
        <f ca="1">CONCATENATE(INDIRECT(ADDRESS($S$3+ROW(AC16)-2,$S$7,1,1,CONCATENATE("[",$S$1,"]",AC$1))),COUNTIF(OFFSET(INDIRECT(ADDRESS($S$3,$S$7,1,1,CONCATENATE("[",$S$1,"]",AC$1))),0,0,ROW(AC16)-1),INDIRECT(ADDRESS($S$3+ROW(AC16)-2,$S$7,1,1,CONCATENATE("[",$S$1,"]",AC$1)))))</f>
        <v>#REF!</v>
      </c>
      <c r="AD16" t="e">
        <f ca="1">CONCATENATE(INDIRECT(ADDRESS($S$3+ROW(AD16)-2,$S$7,1,1,CONCATENATE("[",$S$1,"]",AD$1))),COUNTIF(OFFSET(INDIRECT(ADDRESS($S$3,$S$7,1,1,CONCATENATE("[",$S$1,"]",AD$1))),0,0,ROW(AD16)-1),INDIRECT(ADDRESS($S$3+ROW(AD16)-2,$S$7,1,1,CONCATENATE("[",$S$1,"]",AD$1)))))</f>
        <v>#REF!</v>
      </c>
      <c r="AE16" t="e">
        <f ca="1">CONCATENATE(INDIRECT(ADDRESS($S$3+ROW(AE16)-2,$S$7,1,1,CONCATENATE("[",$S$1,"]",AE$1))),COUNTIF(OFFSET(INDIRECT(ADDRESS($S$3,$S$7,1,1,CONCATENATE("[",$S$1,"]",AE$1))),0,0,ROW(AE16)-1),INDIRECT(ADDRESS($S$3+ROW(AE16)-2,$S$7,1,1,CONCATENATE("[",$S$1,"]",AE$1)))))</f>
        <v>#REF!</v>
      </c>
      <c r="AF16" t="e">
        <f ca="1">CONCATENATE(INDIRECT(ADDRESS($S$3+ROW(AF16)-2,$S$7,1,1,CONCATENATE("[",$S$1,"]",AF$1))),COUNTIF(OFFSET(INDIRECT(ADDRESS($S$3,$S$7,1,1,CONCATENATE("[",$S$1,"]",AF$1))),0,0,ROW(AF16)-1),INDIRECT(ADDRESS($S$3+ROW(AF16)-2,$S$7,1,1,CONCATENATE("[",$S$1,"]",AF$1)))))</f>
        <v>#REF!</v>
      </c>
      <c r="AG16" t="e">
        <f ca="1">CONCATENATE(INDIRECT(ADDRESS($S$3+ROW(AG16)-2,$S$7,1,1,CONCATENATE("[",$S$1,"]",AG$1))),COUNTIF(OFFSET(INDIRECT(ADDRESS($S$3,$S$7,1,1,CONCATENATE("[",$S$1,"]",AG$1))),0,0,ROW(AG16)-1),INDIRECT(ADDRESS($S$3+ROW(AG16)-2,$S$7,1,1,CONCATENATE("[",$S$1,"]",AG$1)))))</f>
        <v>#REF!</v>
      </c>
      <c r="AH16" t="e">
        <f ca="1">CONCATENATE(INDIRECT(ADDRESS($S$3+ROW(AH16)-2,$S$7,1,1,CONCATENATE("[",$S$1,"]",AH$1))),COUNTIF(OFFSET(INDIRECT(ADDRESS($S$3,$S$7,1,1,CONCATENATE("[",$S$1,"]",AH$1))),0,0,ROW(AH16)-1),INDIRECT(ADDRESS($S$3+ROW(AH16)-2,$S$7,1,1,CONCATENATE("[",$S$1,"]",AH$1)))))</f>
        <v>#REF!</v>
      </c>
      <c r="AI16" t="e">
        <f ca="1" t="shared" si="2"/>
        <v>#REF!</v>
      </c>
    </row>
    <row r="17" spans="2:35" ht="15">
      <c r="B17">
        <f>B16</f>
        <v>5</v>
      </c>
      <c r="C17" t="str">
        <f>C16</f>
        <v>MPA1</v>
      </c>
      <c r="D17">
        <v>3</v>
      </c>
      <c r="E17">
        <f ca="1" t="shared" si="3"/>
      </c>
      <c r="F17">
        <f ca="1" t="shared" si="1"/>
      </c>
      <c r="G17">
        <f ca="1" t="shared" si="1"/>
      </c>
      <c r="H17">
        <f ca="1" t="shared" si="1"/>
      </c>
      <c r="I17">
        <f ca="1" t="shared" si="1"/>
      </c>
      <c r="J17">
        <f ca="1" t="shared" si="1"/>
      </c>
      <c r="K17">
        <f ca="1" t="shared" si="1"/>
      </c>
      <c r="L17">
        <f ca="1" t="shared" si="1"/>
      </c>
      <c r="M17">
        <f ca="1" t="shared" si="1"/>
      </c>
      <c r="X17" t="e">
        <f ca="1">CONCATENATE(INDIRECT(ADDRESS($S$3+ROW(X17)-2,$S$7,1,1,CONCATENATE("[",$S$1,"]",X$1))),COUNTIF(OFFSET(INDIRECT(ADDRESS($S$3,$S$7,1,1,CONCATENATE("[",$S$1,"]",X$1))),0,0,ROW(X17)-1),INDIRECT(ADDRESS($S$3+ROW(X17)-2,$S$7,1,1,CONCATENATE("[",$S$1,"]",X$1)))))</f>
        <v>#REF!</v>
      </c>
      <c r="Y17" t="e">
        <f ca="1">CONCATENATE(INDIRECT(ADDRESS($S$3+ROW(Y17)-2,$S$7,1,1,CONCATENATE("[",$S$1,"]",Y$1))),COUNTIF(OFFSET(INDIRECT(ADDRESS($S$3,$S$7,1,1,CONCATENATE("[",$S$1,"]",Y$1))),0,0,ROW(Y17)-1),INDIRECT(ADDRESS($S$3+ROW(Y17)-2,$S$7,1,1,CONCATENATE("[",$S$1,"]",Y$1)))))</f>
        <v>#REF!</v>
      </c>
      <c r="Z17" t="e">
        <f ca="1">CONCATENATE(INDIRECT(ADDRESS($S$3+ROW(Z17)-2,$S$7,1,1,CONCATENATE("[",$S$1,"]",Z$1))),COUNTIF(OFFSET(INDIRECT(ADDRESS($S$3,$S$7,1,1,CONCATENATE("[",$S$1,"]",Z$1))),0,0,ROW(Z17)-1),INDIRECT(ADDRESS($S$3+ROW(Z17)-2,$S$7,1,1,CONCATENATE("[",$S$1,"]",Z$1)))))</f>
        <v>#REF!</v>
      </c>
      <c r="AA17" t="e">
        <f ca="1">CONCATENATE(INDIRECT(ADDRESS($S$3+ROW(AA17)-2,$S$7,1,1,CONCATENATE("[",$S$1,"]",AA$1))),COUNTIF(OFFSET(INDIRECT(ADDRESS($S$3,$S$7,1,1,CONCATENATE("[",$S$1,"]",AA$1))),0,0,ROW(AA17)-1),INDIRECT(ADDRESS($S$3+ROW(AA17)-2,$S$7,1,1,CONCATENATE("[",$S$1,"]",AA$1)))))</f>
        <v>#REF!</v>
      </c>
      <c r="AB17" t="e">
        <f ca="1">CONCATENATE(INDIRECT(ADDRESS($S$3+ROW(AB17)-2,$S$7,1,1,CONCATENATE("[",$S$1,"]",AB$1))),COUNTIF(OFFSET(INDIRECT(ADDRESS($S$3,$S$7,1,1,CONCATENATE("[",$S$1,"]",AB$1))),0,0,ROW(AB17)-1),INDIRECT(ADDRESS($S$3+ROW(AB17)-2,$S$7,1,1,CONCATENATE("[",$S$1,"]",AB$1)))))</f>
        <v>#REF!</v>
      </c>
      <c r="AC17" t="e">
        <f ca="1">CONCATENATE(INDIRECT(ADDRESS($S$3+ROW(AC17)-2,$S$7,1,1,CONCATENATE("[",$S$1,"]",AC$1))),COUNTIF(OFFSET(INDIRECT(ADDRESS($S$3,$S$7,1,1,CONCATENATE("[",$S$1,"]",AC$1))),0,0,ROW(AC17)-1),INDIRECT(ADDRESS($S$3+ROW(AC17)-2,$S$7,1,1,CONCATENATE("[",$S$1,"]",AC$1)))))</f>
        <v>#REF!</v>
      </c>
      <c r="AD17" t="e">
        <f ca="1">CONCATENATE(INDIRECT(ADDRESS($S$3+ROW(AD17)-2,$S$7,1,1,CONCATENATE("[",$S$1,"]",AD$1))),COUNTIF(OFFSET(INDIRECT(ADDRESS($S$3,$S$7,1,1,CONCATENATE("[",$S$1,"]",AD$1))),0,0,ROW(AD17)-1),INDIRECT(ADDRESS($S$3+ROW(AD17)-2,$S$7,1,1,CONCATENATE("[",$S$1,"]",AD$1)))))</f>
        <v>#REF!</v>
      </c>
      <c r="AE17" t="e">
        <f ca="1">CONCATENATE(INDIRECT(ADDRESS($S$3+ROW(AE17)-2,$S$7,1,1,CONCATENATE("[",$S$1,"]",AE$1))),COUNTIF(OFFSET(INDIRECT(ADDRESS($S$3,$S$7,1,1,CONCATENATE("[",$S$1,"]",AE$1))),0,0,ROW(AE17)-1),INDIRECT(ADDRESS($S$3+ROW(AE17)-2,$S$7,1,1,CONCATENATE("[",$S$1,"]",AE$1)))))</f>
        <v>#REF!</v>
      </c>
      <c r="AF17" t="e">
        <f ca="1">CONCATENATE(INDIRECT(ADDRESS($S$3+ROW(AF17)-2,$S$7,1,1,CONCATENATE("[",$S$1,"]",AF$1))),COUNTIF(OFFSET(INDIRECT(ADDRESS($S$3,$S$7,1,1,CONCATENATE("[",$S$1,"]",AF$1))),0,0,ROW(AF17)-1),INDIRECT(ADDRESS($S$3+ROW(AF17)-2,$S$7,1,1,CONCATENATE("[",$S$1,"]",AF$1)))))</f>
        <v>#REF!</v>
      </c>
      <c r="AG17" t="e">
        <f ca="1">CONCATENATE(INDIRECT(ADDRESS($S$3+ROW(AG17)-2,$S$7,1,1,CONCATENATE("[",$S$1,"]",AG$1))),COUNTIF(OFFSET(INDIRECT(ADDRESS($S$3,$S$7,1,1,CONCATENATE("[",$S$1,"]",AG$1))),0,0,ROW(AG17)-1),INDIRECT(ADDRESS($S$3+ROW(AG17)-2,$S$7,1,1,CONCATENATE("[",$S$1,"]",AG$1)))))</f>
        <v>#REF!</v>
      </c>
      <c r="AH17" t="e">
        <f ca="1">CONCATENATE(INDIRECT(ADDRESS($S$3+ROW(AH17)-2,$S$7,1,1,CONCATENATE("[",$S$1,"]",AH$1))),COUNTIF(OFFSET(INDIRECT(ADDRESS($S$3,$S$7,1,1,CONCATENATE("[",$S$1,"]",AH$1))),0,0,ROW(AH17)-1),INDIRECT(ADDRESS($S$3+ROW(AH17)-2,$S$7,1,1,CONCATENATE("[",$S$1,"]",AH$1)))))</f>
        <v>#REF!</v>
      </c>
      <c r="AI17" t="e">
        <f ca="1" t="shared" si="2"/>
        <v>#REF!</v>
      </c>
    </row>
    <row r="18" spans="2:35" ht="15">
      <c r="B18">
        <v>6</v>
      </c>
      <c r="C18" t="str">
        <f>INDEX($R$3:$R$14,B18)</f>
        <v>JPA1</v>
      </c>
      <c r="D18">
        <v>1</v>
      </c>
      <c r="E18">
        <f ca="1" t="shared" si="3"/>
      </c>
      <c r="F18">
        <f ca="1" t="shared" si="1"/>
      </c>
      <c r="G18">
        <f ca="1" t="shared" si="1"/>
      </c>
      <c r="H18">
        <f ca="1" t="shared" si="1"/>
      </c>
      <c r="I18">
        <f ca="1" t="shared" si="1"/>
      </c>
      <c r="J18">
        <f ca="1" t="shared" si="1"/>
      </c>
      <c r="K18">
        <f ca="1" t="shared" si="1"/>
      </c>
      <c r="L18">
        <f ca="1" t="shared" si="1"/>
      </c>
      <c r="M18">
        <f ca="1" t="shared" si="1"/>
      </c>
      <c r="X18" t="e">
        <f ca="1">CONCATENATE(INDIRECT(ADDRESS($S$3+ROW(X18)-2,$S$7,1,1,CONCATENATE("[",$S$1,"]",X$1))),COUNTIF(OFFSET(INDIRECT(ADDRESS($S$3,$S$7,1,1,CONCATENATE("[",$S$1,"]",X$1))),0,0,ROW(X18)-1),INDIRECT(ADDRESS($S$3+ROW(X18)-2,$S$7,1,1,CONCATENATE("[",$S$1,"]",X$1)))))</f>
        <v>#REF!</v>
      </c>
      <c r="Y18" t="e">
        <f ca="1">CONCATENATE(INDIRECT(ADDRESS($S$3+ROW(Y18)-2,$S$7,1,1,CONCATENATE("[",$S$1,"]",Y$1))),COUNTIF(OFFSET(INDIRECT(ADDRESS($S$3,$S$7,1,1,CONCATENATE("[",$S$1,"]",Y$1))),0,0,ROW(Y18)-1),INDIRECT(ADDRESS($S$3+ROW(Y18)-2,$S$7,1,1,CONCATENATE("[",$S$1,"]",Y$1)))))</f>
        <v>#REF!</v>
      </c>
      <c r="Z18" t="e">
        <f ca="1">CONCATENATE(INDIRECT(ADDRESS($S$3+ROW(Z18)-2,$S$7,1,1,CONCATENATE("[",$S$1,"]",Z$1))),COUNTIF(OFFSET(INDIRECT(ADDRESS($S$3,$S$7,1,1,CONCATENATE("[",$S$1,"]",Z$1))),0,0,ROW(Z18)-1),INDIRECT(ADDRESS($S$3+ROW(Z18)-2,$S$7,1,1,CONCATENATE("[",$S$1,"]",Z$1)))))</f>
        <v>#REF!</v>
      </c>
      <c r="AA18" t="e">
        <f ca="1">CONCATENATE(INDIRECT(ADDRESS($S$3+ROW(AA18)-2,$S$7,1,1,CONCATENATE("[",$S$1,"]",AA$1))),COUNTIF(OFFSET(INDIRECT(ADDRESS($S$3,$S$7,1,1,CONCATENATE("[",$S$1,"]",AA$1))),0,0,ROW(AA18)-1),INDIRECT(ADDRESS($S$3+ROW(AA18)-2,$S$7,1,1,CONCATENATE("[",$S$1,"]",AA$1)))))</f>
        <v>#REF!</v>
      </c>
      <c r="AB18" t="e">
        <f ca="1">CONCATENATE(INDIRECT(ADDRESS($S$3+ROW(AB18)-2,$S$7,1,1,CONCATENATE("[",$S$1,"]",AB$1))),COUNTIF(OFFSET(INDIRECT(ADDRESS($S$3,$S$7,1,1,CONCATENATE("[",$S$1,"]",AB$1))),0,0,ROW(AB18)-1),INDIRECT(ADDRESS($S$3+ROW(AB18)-2,$S$7,1,1,CONCATENATE("[",$S$1,"]",AB$1)))))</f>
        <v>#REF!</v>
      </c>
      <c r="AC18" t="e">
        <f ca="1">CONCATENATE(INDIRECT(ADDRESS($S$3+ROW(AC18)-2,$S$7,1,1,CONCATENATE("[",$S$1,"]",AC$1))),COUNTIF(OFFSET(INDIRECT(ADDRESS($S$3,$S$7,1,1,CONCATENATE("[",$S$1,"]",AC$1))),0,0,ROW(AC18)-1),INDIRECT(ADDRESS($S$3+ROW(AC18)-2,$S$7,1,1,CONCATENATE("[",$S$1,"]",AC$1)))))</f>
        <v>#REF!</v>
      </c>
      <c r="AD18" t="e">
        <f ca="1">CONCATENATE(INDIRECT(ADDRESS($S$3+ROW(AD18)-2,$S$7,1,1,CONCATENATE("[",$S$1,"]",AD$1))),COUNTIF(OFFSET(INDIRECT(ADDRESS($S$3,$S$7,1,1,CONCATENATE("[",$S$1,"]",AD$1))),0,0,ROW(AD18)-1),INDIRECT(ADDRESS($S$3+ROW(AD18)-2,$S$7,1,1,CONCATENATE("[",$S$1,"]",AD$1)))))</f>
        <v>#REF!</v>
      </c>
      <c r="AE18" t="e">
        <f ca="1">CONCATENATE(INDIRECT(ADDRESS($S$3+ROW(AE18)-2,$S$7,1,1,CONCATENATE("[",$S$1,"]",AE$1))),COUNTIF(OFFSET(INDIRECT(ADDRESS($S$3,$S$7,1,1,CONCATENATE("[",$S$1,"]",AE$1))),0,0,ROW(AE18)-1),INDIRECT(ADDRESS($S$3+ROW(AE18)-2,$S$7,1,1,CONCATENATE("[",$S$1,"]",AE$1)))))</f>
        <v>#REF!</v>
      </c>
      <c r="AF18" t="e">
        <f ca="1">CONCATENATE(INDIRECT(ADDRESS($S$3+ROW(AF18)-2,$S$7,1,1,CONCATENATE("[",$S$1,"]",AF$1))),COUNTIF(OFFSET(INDIRECT(ADDRESS($S$3,$S$7,1,1,CONCATENATE("[",$S$1,"]",AF$1))),0,0,ROW(AF18)-1),INDIRECT(ADDRESS($S$3+ROW(AF18)-2,$S$7,1,1,CONCATENATE("[",$S$1,"]",AF$1)))))</f>
        <v>#REF!</v>
      </c>
      <c r="AG18" t="e">
        <f ca="1">CONCATENATE(INDIRECT(ADDRESS($S$3+ROW(AG18)-2,$S$7,1,1,CONCATENATE("[",$S$1,"]",AG$1))),COUNTIF(OFFSET(INDIRECT(ADDRESS($S$3,$S$7,1,1,CONCATENATE("[",$S$1,"]",AG$1))),0,0,ROW(AG18)-1),INDIRECT(ADDRESS($S$3+ROW(AG18)-2,$S$7,1,1,CONCATENATE("[",$S$1,"]",AG$1)))))</f>
        <v>#REF!</v>
      </c>
      <c r="AH18" t="e">
        <f ca="1">CONCATENATE(INDIRECT(ADDRESS($S$3+ROW(AH18)-2,$S$7,1,1,CONCATENATE("[",$S$1,"]",AH$1))),COUNTIF(OFFSET(INDIRECT(ADDRESS($S$3,$S$7,1,1,CONCATENATE("[",$S$1,"]",AH$1))),0,0,ROW(AH18)-1),INDIRECT(ADDRESS($S$3+ROW(AH18)-2,$S$7,1,1,CONCATENATE("[",$S$1,"]",AH$1)))))</f>
        <v>#REF!</v>
      </c>
      <c r="AI18" t="e">
        <f ca="1" t="shared" si="2"/>
        <v>#REF!</v>
      </c>
    </row>
    <row r="19" spans="2:35" ht="15">
      <c r="B19">
        <f>B18</f>
        <v>6</v>
      </c>
      <c r="C19" t="str">
        <f>C18</f>
        <v>JPA1</v>
      </c>
      <c r="D19">
        <v>2</v>
      </c>
      <c r="E19">
        <f ca="1" t="shared" si="3"/>
      </c>
      <c r="F19">
        <f ca="1" t="shared" si="3"/>
      </c>
      <c r="G19">
        <f ca="1" t="shared" si="3"/>
      </c>
      <c r="H19">
        <f ca="1" t="shared" si="3"/>
      </c>
      <c r="I19">
        <f ca="1" t="shared" si="3"/>
      </c>
      <c r="J19">
        <f ca="1" t="shared" si="3"/>
      </c>
      <c r="K19">
        <f ca="1" t="shared" si="3"/>
      </c>
      <c r="L19">
        <f ca="1" t="shared" si="3"/>
      </c>
      <c r="M19">
        <f ca="1" t="shared" si="3"/>
      </c>
      <c r="X19" t="e">
        <f ca="1">CONCATENATE(INDIRECT(ADDRESS($S$3+ROW(X19)-2,$S$7,1,1,CONCATENATE("[",$S$1,"]",X$1))),COUNTIF(OFFSET(INDIRECT(ADDRESS($S$3,$S$7,1,1,CONCATENATE("[",$S$1,"]",X$1))),0,0,ROW(X19)-1),INDIRECT(ADDRESS($S$3+ROW(X19)-2,$S$7,1,1,CONCATENATE("[",$S$1,"]",X$1)))))</f>
        <v>#REF!</v>
      </c>
      <c r="Y19" t="e">
        <f ca="1">CONCATENATE(INDIRECT(ADDRESS($S$3+ROW(Y19)-2,$S$7,1,1,CONCATENATE("[",$S$1,"]",Y$1))),COUNTIF(OFFSET(INDIRECT(ADDRESS($S$3,$S$7,1,1,CONCATENATE("[",$S$1,"]",Y$1))),0,0,ROW(Y19)-1),INDIRECT(ADDRESS($S$3+ROW(Y19)-2,$S$7,1,1,CONCATENATE("[",$S$1,"]",Y$1)))))</f>
        <v>#REF!</v>
      </c>
      <c r="Z19" t="e">
        <f ca="1">CONCATENATE(INDIRECT(ADDRESS($S$3+ROW(Z19)-2,$S$7,1,1,CONCATENATE("[",$S$1,"]",Z$1))),COUNTIF(OFFSET(INDIRECT(ADDRESS($S$3,$S$7,1,1,CONCATENATE("[",$S$1,"]",Z$1))),0,0,ROW(Z19)-1),INDIRECT(ADDRESS($S$3+ROW(Z19)-2,$S$7,1,1,CONCATENATE("[",$S$1,"]",Z$1)))))</f>
        <v>#REF!</v>
      </c>
      <c r="AA19" t="e">
        <f ca="1">CONCATENATE(INDIRECT(ADDRESS($S$3+ROW(AA19)-2,$S$7,1,1,CONCATENATE("[",$S$1,"]",AA$1))),COUNTIF(OFFSET(INDIRECT(ADDRESS($S$3,$S$7,1,1,CONCATENATE("[",$S$1,"]",AA$1))),0,0,ROW(AA19)-1),INDIRECT(ADDRESS($S$3+ROW(AA19)-2,$S$7,1,1,CONCATENATE("[",$S$1,"]",AA$1)))))</f>
        <v>#REF!</v>
      </c>
      <c r="AB19" t="e">
        <f ca="1">CONCATENATE(INDIRECT(ADDRESS($S$3+ROW(AB19)-2,$S$7,1,1,CONCATENATE("[",$S$1,"]",AB$1))),COUNTIF(OFFSET(INDIRECT(ADDRESS($S$3,$S$7,1,1,CONCATENATE("[",$S$1,"]",AB$1))),0,0,ROW(AB19)-1),INDIRECT(ADDRESS($S$3+ROW(AB19)-2,$S$7,1,1,CONCATENATE("[",$S$1,"]",AB$1)))))</f>
        <v>#REF!</v>
      </c>
      <c r="AC19" t="e">
        <f ca="1">CONCATENATE(INDIRECT(ADDRESS($S$3+ROW(AC19)-2,$S$7,1,1,CONCATENATE("[",$S$1,"]",AC$1))),COUNTIF(OFFSET(INDIRECT(ADDRESS($S$3,$S$7,1,1,CONCATENATE("[",$S$1,"]",AC$1))),0,0,ROW(AC19)-1),INDIRECT(ADDRESS($S$3+ROW(AC19)-2,$S$7,1,1,CONCATENATE("[",$S$1,"]",AC$1)))))</f>
        <v>#REF!</v>
      </c>
      <c r="AD19" t="e">
        <f ca="1">CONCATENATE(INDIRECT(ADDRESS($S$3+ROW(AD19)-2,$S$7,1,1,CONCATENATE("[",$S$1,"]",AD$1))),COUNTIF(OFFSET(INDIRECT(ADDRESS($S$3,$S$7,1,1,CONCATENATE("[",$S$1,"]",AD$1))),0,0,ROW(AD19)-1),INDIRECT(ADDRESS($S$3+ROW(AD19)-2,$S$7,1,1,CONCATENATE("[",$S$1,"]",AD$1)))))</f>
        <v>#REF!</v>
      </c>
      <c r="AE19" t="e">
        <f ca="1">CONCATENATE(INDIRECT(ADDRESS($S$3+ROW(AE19)-2,$S$7,1,1,CONCATENATE("[",$S$1,"]",AE$1))),COUNTIF(OFFSET(INDIRECT(ADDRESS($S$3,$S$7,1,1,CONCATENATE("[",$S$1,"]",AE$1))),0,0,ROW(AE19)-1),INDIRECT(ADDRESS($S$3+ROW(AE19)-2,$S$7,1,1,CONCATENATE("[",$S$1,"]",AE$1)))))</f>
        <v>#REF!</v>
      </c>
      <c r="AF19" t="e">
        <f ca="1">CONCATENATE(INDIRECT(ADDRESS($S$3+ROW(AF19)-2,$S$7,1,1,CONCATENATE("[",$S$1,"]",AF$1))),COUNTIF(OFFSET(INDIRECT(ADDRESS($S$3,$S$7,1,1,CONCATENATE("[",$S$1,"]",AF$1))),0,0,ROW(AF19)-1),INDIRECT(ADDRESS($S$3+ROW(AF19)-2,$S$7,1,1,CONCATENATE("[",$S$1,"]",AF$1)))))</f>
        <v>#REF!</v>
      </c>
      <c r="AG19" t="e">
        <f ca="1">CONCATENATE(INDIRECT(ADDRESS($S$3+ROW(AG19)-2,$S$7,1,1,CONCATENATE("[",$S$1,"]",AG$1))),COUNTIF(OFFSET(INDIRECT(ADDRESS($S$3,$S$7,1,1,CONCATENATE("[",$S$1,"]",AG$1))),0,0,ROW(AG19)-1),INDIRECT(ADDRESS($S$3+ROW(AG19)-2,$S$7,1,1,CONCATENATE("[",$S$1,"]",AG$1)))))</f>
        <v>#REF!</v>
      </c>
      <c r="AH19" t="e">
        <f ca="1">CONCATENATE(INDIRECT(ADDRESS($S$3+ROW(AH19)-2,$S$7,1,1,CONCATENATE("[",$S$1,"]",AH$1))),COUNTIF(OFFSET(INDIRECT(ADDRESS($S$3,$S$7,1,1,CONCATENATE("[",$S$1,"]",AH$1))),0,0,ROW(AH19)-1),INDIRECT(ADDRESS($S$3+ROW(AH19)-2,$S$7,1,1,CONCATENATE("[",$S$1,"]",AH$1)))))</f>
        <v>#REF!</v>
      </c>
      <c r="AI19" t="e">
        <f ca="1" t="shared" si="2"/>
        <v>#REF!</v>
      </c>
    </row>
    <row r="20" spans="2:35" ht="15">
      <c r="B20">
        <f>B19</f>
        <v>6</v>
      </c>
      <c r="C20" t="str">
        <f>C19</f>
        <v>JPA1</v>
      </c>
      <c r="D20">
        <v>3</v>
      </c>
      <c r="E20">
        <f ca="1" t="shared" si="3"/>
      </c>
      <c r="F20">
        <f ca="1" t="shared" si="3"/>
      </c>
      <c r="G20">
        <f ca="1" t="shared" si="3"/>
      </c>
      <c r="H20">
        <f ca="1" t="shared" si="3"/>
      </c>
      <c r="I20">
        <f ca="1" t="shared" si="3"/>
      </c>
      <c r="J20">
        <f ca="1" t="shared" si="3"/>
      </c>
      <c r="K20">
        <f ca="1" t="shared" si="3"/>
      </c>
      <c r="L20">
        <f ca="1" t="shared" si="3"/>
      </c>
      <c r="M20">
        <f ca="1" t="shared" si="3"/>
      </c>
      <c r="X20" t="e">
        <f ca="1">CONCATENATE(INDIRECT(ADDRESS($S$3+ROW(X20)-2,$S$7,1,1,CONCATENATE("[",$S$1,"]",X$1))),COUNTIF(OFFSET(INDIRECT(ADDRESS($S$3,$S$7,1,1,CONCATENATE("[",$S$1,"]",X$1))),0,0,ROW(X20)-1),INDIRECT(ADDRESS($S$3+ROW(X20)-2,$S$7,1,1,CONCATENATE("[",$S$1,"]",X$1)))))</f>
        <v>#REF!</v>
      </c>
      <c r="Y20" t="e">
        <f ca="1">CONCATENATE(INDIRECT(ADDRESS($S$3+ROW(Y20)-2,$S$7,1,1,CONCATENATE("[",$S$1,"]",Y$1))),COUNTIF(OFFSET(INDIRECT(ADDRESS($S$3,$S$7,1,1,CONCATENATE("[",$S$1,"]",Y$1))),0,0,ROW(Y20)-1),INDIRECT(ADDRESS($S$3+ROW(Y20)-2,$S$7,1,1,CONCATENATE("[",$S$1,"]",Y$1)))))</f>
        <v>#REF!</v>
      </c>
      <c r="Z20" t="e">
        <f ca="1">CONCATENATE(INDIRECT(ADDRESS($S$3+ROW(Z20)-2,$S$7,1,1,CONCATENATE("[",$S$1,"]",Z$1))),COUNTIF(OFFSET(INDIRECT(ADDRESS($S$3,$S$7,1,1,CONCATENATE("[",$S$1,"]",Z$1))),0,0,ROW(Z20)-1),INDIRECT(ADDRESS($S$3+ROW(Z20)-2,$S$7,1,1,CONCATENATE("[",$S$1,"]",Z$1)))))</f>
        <v>#REF!</v>
      </c>
      <c r="AA20" t="e">
        <f ca="1">CONCATENATE(INDIRECT(ADDRESS($S$3+ROW(AA20)-2,$S$7,1,1,CONCATENATE("[",$S$1,"]",AA$1))),COUNTIF(OFFSET(INDIRECT(ADDRESS($S$3,$S$7,1,1,CONCATENATE("[",$S$1,"]",AA$1))),0,0,ROW(AA20)-1),INDIRECT(ADDRESS($S$3+ROW(AA20)-2,$S$7,1,1,CONCATENATE("[",$S$1,"]",AA$1)))))</f>
        <v>#REF!</v>
      </c>
      <c r="AB20" t="e">
        <f ca="1">CONCATENATE(INDIRECT(ADDRESS($S$3+ROW(AB20)-2,$S$7,1,1,CONCATENATE("[",$S$1,"]",AB$1))),COUNTIF(OFFSET(INDIRECT(ADDRESS($S$3,$S$7,1,1,CONCATENATE("[",$S$1,"]",AB$1))),0,0,ROW(AB20)-1),INDIRECT(ADDRESS($S$3+ROW(AB20)-2,$S$7,1,1,CONCATENATE("[",$S$1,"]",AB$1)))))</f>
        <v>#REF!</v>
      </c>
      <c r="AC20" t="e">
        <f ca="1">CONCATENATE(INDIRECT(ADDRESS($S$3+ROW(AC20)-2,$S$7,1,1,CONCATENATE("[",$S$1,"]",AC$1))),COUNTIF(OFFSET(INDIRECT(ADDRESS($S$3,$S$7,1,1,CONCATENATE("[",$S$1,"]",AC$1))),0,0,ROW(AC20)-1),INDIRECT(ADDRESS($S$3+ROW(AC20)-2,$S$7,1,1,CONCATENATE("[",$S$1,"]",AC$1)))))</f>
        <v>#REF!</v>
      </c>
      <c r="AD20" t="e">
        <f ca="1">CONCATENATE(INDIRECT(ADDRESS($S$3+ROW(AD20)-2,$S$7,1,1,CONCATENATE("[",$S$1,"]",AD$1))),COUNTIF(OFFSET(INDIRECT(ADDRESS($S$3,$S$7,1,1,CONCATENATE("[",$S$1,"]",AD$1))),0,0,ROW(AD20)-1),INDIRECT(ADDRESS($S$3+ROW(AD20)-2,$S$7,1,1,CONCATENATE("[",$S$1,"]",AD$1)))))</f>
        <v>#REF!</v>
      </c>
      <c r="AE20" t="e">
        <f ca="1">CONCATENATE(INDIRECT(ADDRESS($S$3+ROW(AE20)-2,$S$7,1,1,CONCATENATE("[",$S$1,"]",AE$1))),COUNTIF(OFFSET(INDIRECT(ADDRESS($S$3,$S$7,1,1,CONCATENATE("[",$S$1,"]",AE$1))),0,0,ROW(AE20)-1),INDIRECT(ADDRESS($S$3+ROW(AE20)-2,$S$7,1,1,CONCATENATE("[",$S$1,"]",AE$1)))))</f>
        <v>#REF!</v>
      </c>
      <c r="AF20" t="e">
        <f ca="1">CONCATENATE(INDIRECT(ADDRESS($S$3+ROW(AF20)-2,$S$7,1,1,CONCATENATE("[",$S$1,"]",AF$1))),COUNTIF(OFFSET(INDIRECT(ADDRESS($S$3,$S$7,1,1,CONCATENATE("[",$S$1,"]",AF$1))),0,0,ROW(AF20)-1),INDIRECT(ADDRESS($S$3+ROW(AF20)-2,$S$7,1,1,CONCATENATE("[",$S$1,"]",AF$1)))))</f>
        <v>#REF!</v>
      </c>
      <c r="AG20" t="e">
        <f ca="1">CONCATENATE(INDIRECT(ADDRESS($S$3+ROW(AG20)-2,$S$7,1,1,CONCATENATE("[",$S$1,"]",AG$1))),COUNTIF(OFFSET(INDIRECT(ADDRESS($S$3,$S$7,1,1,CONCATENATE("[",$S$1,"]",AG$1))),0,0,ROW(AG20)-1),INDIRECT(ADDRESS($S$3+ROW(AG20)-2,$S$7,1,1,CONCATENATE("[",$S$1,"]",AG$1)))))</f>
        <v>#REF!</v>
      </c>
      <c r="AH20" t="e">
        <f ca="1">CONCATENATE(INDIRECT(ADDRESS($S$3+ROW(AH20)-2,$S$7,1,1,CONCATENATE("[",$S$1,"]",AH$1))),COUNTIF(OFFSET(INDIRECT(ADDRESS($S$3,$S$7,1,1,CONCATENATE("[",$S$1,"]",AH$1))),0,0,ROW(AH20)-1),INDIRECT(ADDRESS($S$3+ROW(AH20)-2,$S$7,1,1,CONCATENATE("[",$S$1,"]",AH$1)))))</f>
        <v>#REF!</v>
      </c>
      <c r="AI20" t="e">
        <f ca="1" t="shared" si="2"/>
        <v>#REF!</v>
      </c>
    </row>
    <row r="21" spans="2:35" ht="15">
      <c r="B21">
        <v>7</v>
      </c>
      <c r="C21" t="str">
        <f>INDEX($R$3:$R$14,B21)</f>
        <v>MPA2</v>
      </c>
      <c r="D21">
        <v>1</v>
      </c>
      <c r="E21">
        <f ca="1" t="shared" si="3"/>
      </c>
      <c r="F21">
        <f ca="1" t="shared" si="3"/>
      </c>
      <c r="G21">
        <f ca="1" t="shared" si="3"/>
      </c>
      <c r="H21">
        <f ca="1" t="shared" si="3"/>
      </c>
      <c r="I21">
        <f ca="1" t="shared" si="3"/>
      </c>
      <c r="J21">
        <f ca="1" t="shared" si="3"/>
      </c>
      <c r="K21">
        <f ca="1" t="shared" si="3"/>
      </c>
      <c r="L21">
        <f ca="1" t="shared" si="3"/>
      </c>
      <c r="M21">
        <f ca="1" t="shared" si="3"/>
      </c>
      <c r="X21" t="e">
        <f ca="1">CONCATENATE(INDIRECT(ADDRESS($S$3+ROW(X21)-2,$S$7,1,1,CONCATENATE("[",$S$1,"]",X$1))),COUNTIF(OFFSET(INDIRECT(ADDRESS($S$3,$S$7,1,1,CONCATENATE("[",$S$1,"]",X$1))),0,0,ROW(X21)-1),INDIRECT(ADDRESS($S$3+ROW(X21)-2,$S$7,1,1,CONCATENATE("[",$S$1,"]",X$1)))))</f>
        <v>#REF!</v>
      </c>
      <c r="Y21" t="e">
        <f ca="1">CONCATENATE(INDIRECT(ADDRESS($S$3+ROW(Y21)-2,$S$7,1,1,CONCATENATE("[",$S$1,"]",Y$1))),COUNTIF(OFFSET(INDIRECT(ADDRESS($S$3,$S$7,1,1,CONCATENATE("[",$S$1,"]",Y$1))),0,0,ROW(Y21)-1),INDIRECT(ADDRESS($S$3+ROW(Y21)-2,$S$7,1,1,CONCATENATE("[",$S$1,"]",Y$1)))))</f>
        <v>#REF!</v>
      </c>
      <c r="Z21" t="e">
        <f ca="1">CONCATENATE(INDIRECT(ADDRESS($S$3+ROW(Z21)-2,$S$7,1,1,CONCATENATE("[",$S$1,"]",Z$1))),COUNTIF(OFFSET(INDIRECT(ADDRESS($S$3,$S$7,1,1,CONCATENATE("[",$S$1,"]",Z$1))),0,0,ROW(Z21)-1),INDIRECT(ADDRESS($S$3+ROW(Z21)-2,$S$7,1,1,CONCATENATE("[",$S$1,"]",Z$1)))))</f>
        <v>#REF!</v>
      </c>
      <c r="AA21" t="e">
        <f ca="1">CONCATENATE(INDIRECT(ADDRESS($S$3+ROW(AA21)-2,$S$7,1,1,CONCATENATE("[",$S$1,"]",AA$1))),COUNTIF(OFFSET(INDIRECT(ADDRESS($S$3,$S$7,1,1,CONCATENATE("[",$S$1,"]",AA$1))),0,0,ROW(AA21)-1),INDIRECT(ADDRESS($S$3+ROW(AA21)-2,$S$7,1,1,CONCATENATE("[",$S$1,"]",AA$1)))))</f>
        <v>#REF!</v>
      </c>
      <c r="AB21" t="e">
        <f ca="1">CONCATENATE(INDIRECT(ADDRESS($S$3+ROW(AB21)-2,$S$7,1,1,CONCATENATE("[",$S$1,"]",AB$1))),COUNTIF(OFFSET(INDIRECT(ADDRESS($S$3,$S$7,1,1,CONCATENATE("[",$S$1,"]",AB$1))),0,0,ROW(AB21)-1),INDIRECT(ADDRESS($S$3+ROW(AB21)-2,$S$7,1,1,CONCATENATE("[",$S$1,"]",AB$1)))))</f>
        <v>#REF!</v>
      </c>
      <c r="AC21" t="e">
        <f ca="1">CONCATENATE(INDIRECT(ADDRESS($S$3+ROW(AC21)-2,$S$7,1,1,CONCATENATE("[",$S$1,"]",AC$1))),COUNTIF(OFFSET(INDIRECT(ADDRESS($S$3,$S$7,1,1,CONCATENATE("[",$S$1,"]",AC$1))),0,0,ROW(AC21)-1),INDIRECT(ADDRESS($S$3+ROW(AC21)-2,$S$7,1,1,CONCATENATE("[",$S$1,"]",AC$1)))))</f>
        <v>#REF!</v>
      </c>
      <c r="AD21" t="e">
        <f ca="1">CONCATENATE(INDIRECT(ADDRESS($S$3+ROW(AD21)-2,$S$7,1,1,CONCATENATE("[",$S$1,"]",AD$1))),COUNTIF(OFFSET(INDIRECT(ADDRESS($S$3,$S$7,1,1,CONCATENATE("[",$S$1,"]",AD$1))),0,0,ROW(AD21)-1),INDIRECT(ADDRESS($S$3+ROW(AD21)-2,$S$7,1,1,CONCATENATE("[",$S$1,"]",AD$1)))))</f>
        <v>#REF!</v>
      </c>
      <c r="AE21" t="e">
        <f ca="1">CONCATENATE(INDIRECT(ADDRESS($S$3+ROW(AE21)-2,$S$7,1,1,CONCATENATE("[",$S$1,"]",AE$1))),COUNTIF(OFFSET(INDIRECT(ADDRESS($S$3,$S$7,1,1,CONCATENATE("[",$S$1,"]",AE$1))),0,0,ROW(AE21)-1),INDIRECT(ADDRESS($S$3+ROW(AE21)-2,$S$7,1,1,CONCATENATE("[",$S$1,"]",AE$1)))))</f>
        <v>#REF!</v>
      </c>
      <c r="AF21" t="e">
        <f ca="1">CONCATENATE(INDIRECT(ADDRESS($S$3+ROW(AF21)-2,$S$7,1,1,CONCATENATE("[",$S$1,"]",AF$1))),COUNTIF(OFFSET(INDIRECT(ADDRESS($S$3,$S$7,1,1,CONCATENATE("[",$S$1,"]",AF$1))),0,0,ROW(AF21)-1),INDIRECT(ADDRESS($S$3+ROW(AF21)-2,$S$7,1,1,CONCATENATE("[",$S$1,"]",AF$1)))))</f>
        <v>#REF!</v>
      </c>
      <c r="AG21" t="e">
        <f ca="1">CONCATENATE(INDIRECT(ADDRESS($S$3+ROW(AG21)-2,$S$7,1,1,CONCATENATE("[",$S$1,"]",AG$1))),COUNTIF(OFFSET(INDIRECT(ADDRESS($S$3,$S$7,1,1,CONCATENATE("[",$S$1,"]",AG$1))),0,0,ROW(AG21)-1),INDIRECT(ADDRESS($S$3+ROW(AG21)-2,$S$7,1,1,CONCATENATE("[",$S$1,"]",AG$1)))))</f>
        <v>#REF!</v>
      </c>
      <c r="AH21" t="e">
        <f ca="1">CONCATENATE(INDIRECT(ADDRESS($S$3+ROW(AH21)-2,$S$7,1,1,CONCATENATE("[",$S$1,"]",AH$1))),COUNTIF(OFFSET(INDIRECT(ADDRESS($S$3,$S$7,1,1,CONCATENATE("[",$S$1,"]",AH$1))),0,0,ROW(AH21)-1),INDIRECT(ADDRESS($S$3+ROW(AH21)-2,$S$7,1,1,CONCATENATE("[",$S$1,"]",AH$1)))))</f>
        <v>#REF!</v>
      </c>
      <c r="AI21" t="e">
        <f ca="1" t="shared" si="2"/>
        <v>#REF!</v>
      </c>
    </row>
    <row r="22" spans="2:35" ht="15">
      <c r="B22">
        <f>B21</f>
        <v>7</v>
      </c>
      <c r="C22" t="str">
        <f>C21</f>
        <v>MPA2</v>
      </c>
      <c r="D22">
        <v>2</v>
      </c>
      <c r="E22">
        <f ca="1" t="shared" si="3"/>
      </c>
      <c r="F22">
        <f ca="1" t="shared" si="3"/>
      </c>
      <c r="G22">
        <f ca="1" t="shared" si="3"/>
      </c>
      <c r="H22">
        <f ca="1" t="shared" si="3"/>
      </c>
      <c r="I22">
        <f ca="1" t="shared" si="3"/>
      </c>
      <c r="J22">
        <f ca="1" t="shared" si="3"/>
      </c>
      <c r="K22">
        <f ca="1" t="shared" si="3"/>
      </c>
      <c r="L22">
        <f ca="1" t="shared" si="3"/>
      </c>
      <c r="M22">
        <f ca="1" t="shared" si="3"/>
      </c>
      <c r="X22" t="e">
        <f ca="1">CONCATENATE(INDIRECT(ADDRESS($S$3+ROW(X22)-2,$S$7,1,1,CONCATENATE("[",$S$1,"]",X$1))),COUNTIF(OFFSET(INDIRECT(ADDRESS($S$3,$S$7,1,1,CONCATENATE("[",$S$1,"]",X$1))),0,0,ROW(X22)-1),INDIRECT(ADDRESS($S$3+ROW(X22)-2,$S$7,1,1,CONCATENATE("[",$S$1,"]",X$1)))))</f>
        <v>#REF!</v>
      </c>
      <c r="Y22" t="e">
        <f ca="1">CONCATENATE(INDIRECT(ADDRESS($S$3+ROW(Y22)-2,$S$7,1,1,CONCATENATE("[",$S$1,"]",Y$1))),COUNTIF(OFFSET(INDIRECT(ADDRESS($S$3,$S$7,1,1,CONCATENATE("[",$S$1,"]",Y$1))),0,0,ROW(Y22)-1),INDIRECT(ADDRESS($S$3+ROW(Y22)-2,$S$7,1,1,CONCATENATE("[",$S$1,"]",Y$1)))))</f>
        <v>#REF!</v>
      </c>
      <c r="Z22" t="e">
        <f ca="1">CONCATENATE(INDIRECT(ADDRESS($S$3+ROW(Z22)-2,$S$7,1,1,CONCATENATE("[",$S$1,"]",Z$1))),COUNTIF(OFFSET(INDIRECT(ADDRESS($S$3,$S$7,1,1,CONCATENATE("[",$S$1,"]",Z$1))),0,0,ROW(Z22)-1),INDIRECT(ADDRESS($S$3+ROW(Z22)-2,$S$7,1,1,CONCATENATE("[",$S$1,"]",Z$1)))))</f>
        <v>#REF!</v>
      </c>
      <c r="AA22" t="e">
        <f ca="1">CONCATENATE(INDIRECT(ADDRESS($S$3+ROW(AA22)-2,$S$7,1,1,CONCATENATE("[",$S$1,"]",AA$1))),COUNTIF(OFFSET(INDIRECT(ADDRESS($S$3,$S$7,1,1,CONCATENATE("[",$S$1,"]",AA$1))),0,0,ROW(AA22)-1),INDIRECT(ADDRESS($S$3+ROW(AA22)-2,$S$7,1,1,CONCATENATE("[",$S$1,"]",AA$1)))))</f>
        <v>#REF!</v>
      </c>
      <c r="AB22" t="e">
        <f ca="1">CONCATENATE(INDIRECT(ADDRESS($S$3+ROW(AB22)-2,$S$7,1,1,CONCATENATE("[",$S$1,"]",AB$1))),COUNTIF(OFFSET(INDIRECT(ADDRESS($S$3,$S$7,1,1,CONCATENATE("[",$S$1,"]",AB$1))),0,0,ROW(AB22)-1),INDIRECT(ADDRESS($S$3+ROW(AB22)-2,$S$7,1,1,CONCATENATE("[",$S$1,"]",AB$1)))))</f>
        <v>#REF!</v>
      </c>
      <c r="AC22" t="e">
        <f ca="1">CONCATENATE(INDIRECT(ADDRESS($S$3+ROW(AC22)-2,$S$7,1,1,CONCATENATE("[",$S$1,"]",AC$1))),COUNTIF(OFFSET(INDIRECT(ADDRESS($S$3,$S$7,1,1,CONCATENATE("[",$S$1,"]",AC$1))),0,0,ROW(AC22)-1),INDIRECT(ADDRESS($S$3+ROW(AC22)-2,$S$7,1,1,CONCATENATE("[",$S$1,"]",AC$1)))))</f>
        <v>#REF!</v>
      </c>
      <c r="AD22" t="e">
        <f ca="1">CONCATENATE(INDIRECT(ADDRESS($S$3+ROW(AD22)-2,$S$7,1,1,CONCATENATE("[",$S$1,"]",AD$1))),COUNTIF(OFFSET(INDIRECT(ADDRESS($S$3,$S$7,1,1,CONCATENATE("[",$S$1,"]",AD$1))),0,0,ROW(AD22)-1),INDIRECT(ADDRESS($S$3+ROW(AD22)-2,$S$7,1,1,CONCATENATE("[",$S$1,"]",AD$1)))))</f>
        <v>#REF!</v>
      </c>
      <c r="AE22" t="e">
        <f ca="1">CONCATENATE(INDIRECT(ADDRESS($S$3+ROW(AE22)-2,$S$7,1,1,CONCATENATE("[",$S$1,"]",AE$1))),COUNTIF(OFFSET(INDIRECT(ADDRESS($S$3,$S$7,1,1,CONCATENATE("[",$S$1,"]",AE$1))),0,0,ROW(AE22)-1),INDIRECT(ADDRESS($S$3+ROW(AE22)-2,$S$7,1,1,CONCATENATE("[",$S$1,"]",AE$1)))))</f>
        <v>#REF!</v>
      </c>
      <c r="AF22" t="e">
        <f ca="1">CONCATENATE(INDIRECT(ADDRESS($S$3+ROW(AF22)-2,$S$7,1,1,CONCATENATE("[",$S$1,"]",AF$1))),COUNTIF(OFFSET(INDIRECT(ADDRESS($S$3,$S$7,1,1,CONCATENATE("[",$S$1,"]",AF$1))),0,0,ROW(AF22)-1),INDIRECT(ADDRESS($S$3+ROW(AF22)-2,$S$7,1,1,CONCATENATE("[",$S$1,"]",AF$1)))))</f>
        <v>#REF!</v>
      </c>
      <c r="AG22" t="e">
        <f ca="1">CONCATENATE(INDIRECT(ADDRESS($S$3+ROW(AG22)-2,$S$7,1,1,CONCATENATE("[",$S$1,"]",AG$1))),COUNTIF(OFFSET(INDIRECT(ADDRESS($S$3,$S$7,1,1,CONCATENATE("[",$S$1,"]",AG$1))),0,0,ROW(AG22)-1),INDIRECT(ADDRESS($S$3+ROW(AG22)-2,$S$7,1,1,CONCATENATE("[",$S$1,"]",AG$1)))))</f>
        <v>#REF!</v>
      </c>
      <c r="AH22" t="e">
        <f aca="true" ca="1" t="shared" si="4" ref="Y22:AH37">CONCATENATE(INDIRECT(ADDRESS($S$3+ROW(AH22)-2,$S$7,1,1,CONCATENATE("[",$S$1,"]",AH$1))),COUNTIF(OFFSET(INDIRECT(ADDRESS($S$3,$S$7,1,1,CONCATENATE("[",$S$1,"]",AH$1))),0,0,ROW(AH22)-1),INDIRECT(ADDRESS($S$3+ROW(AH22)-2,$S$7,1,1,CONCATENATE("[",$S$1,"]",AH$1)))))</f>
        <v>#REF!</v>
      </c>
      <c r="AI22" t="e">
        <f ca="1" t="shared" si="2"/>
        <v>#REF!</v>
      </c>
    </row>
    <row r="23" spans="2:35" ht="15">
      <c r="B23">
        <f>B22</f>
        <v>7</v>
      </c>
      <c r="C23" t="str">
        <f>C22</f>
        <v>MPA2</v>
      </c>
      <c r="D23">
        <v>3</v>
      </c>
      <c r="E23">
        <f ca="1" t="shared" si="3"/>
      </c>
      <c r="F23">
        <f ca="1" t="shared" si="3"/>
      </c>
      <c r="G23">
        <f ca="1" t="shared" si="3"/>
      </c>
      <c r="H23">
        <f ca="1" t="shared" si="3"/>
      </c>
      <c r="I23">
        <f ca="1" t="shared" si="3"/>
      </c>
      <c r="J23">
        <f ca="1" t="shared" si="3"/>
      </c>
      <c r="K23">
        <f ca="1" t="shared" si="3"/>
      </c>
      <c r="L23">
        <f ca="1" t="shared" si="3"/>
      </c>
      <c r="M23">
        <f ca="1" t="shared" si="3"/>
      </c>
      <c r="X23" t="e">
        <f ca="1">CONCATENATE(INDIRECT(ADDRESS($S$3+ROW(X23)-2,$S$7,1,1,CONCATENATE("[",$S$1,"]",X$1))),COUNTIF(OFFSET(INDIRECT(ADDRESS($S$3,$S$7,1,1,CONCATENATE("[",$S$1,"]",X$1))),0,0,ROW(X23)-1),INDIRECT(ADDRESS($S$3+ROW(X23)-2,$S$7,1,1,CONCATENATE("[",$S$1,"]",X$1)))))</f>
        <v>#REF!</v>
      </c>
      <c r="Y23" t="e">
        <f ca="1" t="shared" si="4"/>
        <v>#REF!</v>
      </c>
      <c r="Z23" t="e">
        <f ca="1" t="shared" si="4"/>
        <v>#REF!</v>
      </c>
      <c r="AA23" t="e">
        <f ca="1" t="shared" si="4"/>
        <v>#REF!</v>
      </c>
      <c r="AB23" t="e">
        <f ca="1" t="shared" si="4"/>
        <v>#REF!</v>
      </c>
      <c r="AC23" t="e">
        <f ca="1" t="shared" si="4"/>
        <v>#REF!</v>
      </c>
      <c r="AD23" t="e">
        <f ca="1" t="shared" si="4"/>
        <v>#REF!</v>
      </c>
      <c r="AE23" t="e">
        <f ca="1" t="shared" si="4"/>
        <v>#REF!</v>
      </c>
      <c r="AF23" t="e">
        <f ca="1" t="shared" si="4"/>
        <v>#REF!</v>
      </c>
      <c r="AG23" t="e">
        <f ca="1" t="shared" si="4"/>
        <v>#REF!</v>
      </c>
      <c r="AH23" t="e">
        <f ca="1" t="shared" si="4"/>
        <v>#REF!</v>
      </c>
      <c r="AI23" t="e">
        <f ca="1" t="shared" si="2"/>
        <v>#REF!</v>
      </c>
    </row>
    <row r="24" spans="2:35" ht="15">
      <c r="B24">
        <v>8</v>
      </c>
      <c r="C24" t="str">
        <f>INDEX($R$3:$R$14,B24)</f>
        <v>JPA2</v>
      </c>
      <c r="D24">
        <v>1</v>
      </c>
      <c r="E24">
        <f ca="1" t="shared" si="3"/>
      </c>
      <c r="F24">
        <f ca="1" t="shared" si="3"/>
      </c>
      <c r="G24">
        <f ca="1" t="shared" si="3"/>
      </c>
      <c r="H24">
        <f ca="1" t="shared" si="3"/>
      </c>
      <c r="I24">
        <f ca="1" t="shared" si="3"/>
      </c>
      <c r="J24">
        <f ca="1" t="shared" si="3"/>
      </c>
      <c r="K24">
        <f ca="1" t="shared" si="3"/>
      </c>
      <c r="L24">
        <f ca="1" t="shared" si="3"/>
      </c>
      <c r="M24">
        <f ca="1" t="shared" si="3"/>
      </c>
      <c r="X24" t="e">
        <f ca="1">CONCATENATE(INDIRECT(ADDRESS($S$3+ROW(X24)-2,$S$7,1,1,CONCATENATE("[",$S$1,"]",X$1))),COUNTIF(OFFSET(INDIRECT(ADDRESS($S$3,$S$7,1,1,CONCATENATE("[",$S$1,"]",X$1))),0,0,ROW(X24)-1),INDIRECT(ADDRESS($S$3+ROW(X24)-2,$S$7,1,1,CONCATENATE("[",$S$1,"]",X$1)))))</f>
        <v>#REF!</v>
      </c>
      <c r="Y24" t="e">
        <f ca="1" t="shared" si="4"/>
        <v>#REF!</v>
      </c>
      <c r="Z24" t="e">
        <f ca="1" t="shared" si="4"/>
        <v>#REF!</v>
      </c>
      <c r="AA24" t="e">
        <f ca="1" t="shared" si="4"/>
        <v>#REF!</v>
      </c>
      <c r="AB24" t="e">
        <f ca="1" t="shared" si="4"/>
        <v>#REF!</v>
      </c>
      <c r="AC24" t="e">
        <f ca="1" t="shared" si="4"/>
        <v>#REF!</v>
      </c>
      <c r="AD24" t="e">
        <f ca="1" t="shared" si="4"/>
        <v>#REF!</v>
      </c>
      <c r="AE24" t="e">
        <f ca="1" t="shared" si="4"/>
        <v>#REF!</v>
      </c>
      <c r="AF24" t="e">
        <f ca="1" t="shared" si="4"/>
        <v>#REF!</v>
      </c>
      <c r="AG24" t="e">
        <f ca="1" t="shared" si="4"/>
        <v>#REF!</v>
      </c>
      <c r="AH24" t="e">
        <f ca="1" t="shared" si="4"/>
        <v>#REF!</v>
      </c>
      <c r="AI24" t="e">
        <f ca="1" t="shared" si="2"/>
        <v>#REF!</v>
      </c>
    </row>
    <row r="25" spans="2:35" ht="15">
      <c r="B25">
        <f>B24</f>
        <v>8</v>
      </c>
      <c r="C25" t="str">
        <f>C24</f>
        <v>JPA2</v>
      </c>
      <c r="D25">
        <v>2</v>
      </c>
      <c r="E25">
        <f ca="1" t="shared" si="3"/>
      </c>
      <c r="F25">
        <f ca="1" t="shared" si="3"/>
      </c>
      <c r="G25">
        <f ca="1" t="shared" si="3"/>
      </c>
      <c r="H25">
        <f ca="1" t="shared" si="3"/>
      </c>
      <c r="I25">
        <f ca="1" t="shared" si="3"/>
      </c>
      <c r="J25">
        <f ca="1" t="shared" si="3"/>
      </c>
      <c r="K25">
        <f ca="1" t="shared" si="3"/>
      </c>
      <c r="L25">
        <f ca="1" t="shared" si="3"/>
      </c>
      <c r="M25">
        <f ca="1" t="shared" si="3"/>
      </c>
      <c r="X25" t="e">
        <f ca="1">CONCATENATE(INDIRECT(ADDRESS($S$3+ROW(X25)-2,$S$7,1,1,CONCATENATE("[",$S$1,"]",X$1))),COUNTIF(OFFSET(INDIRECT(ADDRESS($S$3,$S$7,1,1,CONCATENATE("[",$S$1,"]",X$1))),0,0,ROW(X25)-1),INDIRECT(ADDRESS($S$3+ROW(X25)-2,$S$7,1,1,CONCATENATE("[",$S$1,"]",X$1)))))</f>
        <v>#REF!</v>
      </c>
      <c r="Y25" t="e">
        <f ca="1" t="shared" si="4"/>
        <v>#REF!</v>
      </c>
      <c r="Z25" t="e">
        <f ca="1" t="shared" si="4"/>
        <v>#REF!</v>
      </c>
      <c r="AA25" t="e">
        <f ca="1" t="shared" si="4"/>
        <v>#REF!</v>
      </c>
      <c r="AB25" t="e">
        <f ca="1" t="shared" si="4"/>
        <v>#REF!</v>
      </c>
      <c r="AC25" t="e">
        <f ca="1" t="shared" si="4"/>
        <v>#REF!</v>
      </c>
      <c r="AD25" t="e">
        <f ca="1" t="shared" si="4"/>
        <v>#REF!</v>
      </c>
      <c r="AE25" t="e">
        <f ca="1" t="shared" si="4"/>
        <v>#REF!</v>
      </c>
      <c r="AF25" t="e">
        <f ca="1" t="shared" si="4"/>
        <v>#REF!</v>
      </c>
      <c r="AG25" t="e">
        <f ca="1" t="shared" si="4"/>
        <v>#REF!</v>
      </c>
      <c r="AH25" t="e">
        <f ca="1" t="shared" si="4"/>
        <v>#REF!</v>
      </c>
      <c r="AI25" t="e">
        <f ca="1" t="shared" si="2"/>
        <v>#REF!</v>
      </c>
    </row>
    <row r="26" spans="2:35" ht="15">
      <c r="B26">
        <f>B25</f>
        <v>8</v>
      </c>
      <c r="C26" t="str">
        <f>C25</f>
        <v>JPA2</v>
      </c>
      <c r="D26">
        <v>3</v>
      </c>
      <c r="E26">
        <f ca="1" t="shared" si="3"/>
      </c>
      <c r="F26">
        <f ca="1" t="shared" si="3"/>
      </c>
      <c r="G26">
        <f ca="1" t="shared" si="3"/>
      </c>
      <c r="H26">
        <f ca="1" t="shared" si="3"/>
      </c>
      <c r="I26">
        <f ca="1" t="shared" si="3"/>
      </c>
      <c r="J26">
        <f ca="1" t="shared" si="3"/>
      </c>
      <c r="K26">
        <f ca="1" t="shared" si="3"/>
      </c>
      <c r="L26">
        <f ca="1" t="shared" si="3"/>
      </c>
      <c r="M26">
        <f ca="1" t="shared" si="3"/>
      </c>
      <c r="X26" t="e">
        <f ca="1">CONCATENATE(INDIRECT(ADDRESS($S$3+ROW(X26)-2,$S$7,1,1,CONCATENATE("[",$S$1,"]",X$1))),COUNTIF(OFFSET(INDIRECT(ADDRESS($S$3,$S$7,1,1,CONCATENATE("[",$S$1,"]",X$1))),0,0,ROW(X26)-1),INDIRECT(ADDRESS($S$3+ROW(X26)-2,$S$7,1,1,CONCATENATE("[",$S$1,"]",X$1)))))</f>
        <v>#REF!</v>
      </c>
      <c r="Y26" t="e">
        <f ca="1" t="shared" si="4"/>
        <v>#REF!</v>
      </c>
      <c r="Z26" t="e">
        <f ca="1" t="shared" si="4"/>
        <v>#REF!</v>
      </c>
      <c r="AA26" t="e">
        <f ca="1" t="shared" si="4"/>
        <v>#REF!</v>
      </c>
      <c r="AB26" t="e">
        <f ca="1" t="shared" si="4"/>
        <v>#REF!</v>
      </c>
      <c r="AC26" t="e">
        <f ca="1" t="shared" si="4"/>
        <v>#REF!</v>
      </c>
      <c r="AD26" t="e">
        <f ca="1" t="shared" si="4"/>
        <v>#REF!</v>
      </c>
      <c r="AE26" t="e">
        <f ca="1" t="shared" si="4"/>
        <v>#REF!</v>
      </c>
      <c r="AF26" t="e">
        <f ca="1" t="shared" si="4"/>
        <v>#REF!</v>
      </c>
      <c r="AG26" t="e">
        <f ca="1" t="shared" si="4"/>
        <v>#REF!</v>
      </c>
      <c r="AH26" t="e">
        <f ca="1" t="shared" si="4"/>
        <v>#REF!</v>
      </c>
      <c r="AI26" t="e">
        <f ca="1" t="shared" si="2"/>
        <v>#REF!</v>
      </c>
    </row>
    <row r="27" spans="2:35" ht="15">
      <c r="B27">
        <v>9</v>
      </c>
      <c r="C27" t="str">
        <f>INDEX($R$3:$R$14,B27)</f>
        <v>MJD</v>
      </c>
      <c r="D27">
        <v>1</v>
      </c>
      <c r="E27">
        <f ca="1" t="shared" si="3"/>
      </c>
      <c r="F27">
        <f ca="1" t="shared" si="3"/>
      </c>
      <c r="G27">
        <f ca="1" t="shared" si="3"/>
      </c>
      <c r="H27">
        <f ca="1" t="shared" si="3"/>
      </c>
      <c r="I27">
        <f ca="1" t="shared" si="3"/>
      </c>
      <c r="J27">
        <f ca="1" t="shared" si="3"/>
      </c>
      <c r="K27">
        <f ca="1" t="shared" si="3"/>
      </c>
      <c r="L27">
        <f ca="1" t="shared" si="3"/>
      </c>
      <c r="M27">
        <f ca="1" t="shared" si="3"/>
      </c>
      <c r="X27" t="e">
        <f ca="1">CONCATENATE(INDIRECT(ADDRESS($S$3+ROW(X27)-2,$S$7,1,1,CONCATENATE("[",$S$1,"]",X$1))),COUNTIF(OFFSET(INDIRECT(ADDRESS($S$3,$S$7,1,1,CONCATENATE("[",$S$1,"]",X$1))),0,0,ROW(X27)-1),INDIRECT(ADDRESS($S$3+ROW(X27)-2,$S$7,1,1,CONCATENATE("[",$S$1,"]",X$1)))))</f>
        <v>#REF!</v>
      </c>
      <c r="Y27" t="e">
        <f ca="1" t="shared" si="4"/>
        <v>#REF!</v>
      </c>
      <c r="Z27" t="e">
        <f ca="1" t="shared" si="4"/>
        <v>#REF!</v>
      </c>
      <c r="AA27" t="e">
        <f ca="1" t="shared" si="4"/>
        <v>#REF!</v>
      </c>
      <c r="AB27" t="e">
        <f ca="1" t="shared" si="4"/>
        <v>#REF!</v>
      </c>
      <c r="AC27" t="e">
        <f ca="1" t="shared" si="4"/>
        <v>#REF!</v>
      </c>
      <c r="AD27" t="e">
        <f ca="1" t="shared" si="4"/>
        <v>#REF!</v>
      </c>
      <c r="AE27" t="e">
        <f ca="1" t="shared" si="4"/>
        <v>#REF!</v>
      </c>
      <c r="AF27" t="e">
        <f ca="1" t="shared" si="4"/>
        <v>#REF!</v>
      </c>
      <c r="AG27" t="e">
        <f ca="1" t="shared" si="4"/>
        <v>#REF!</v>
      </c>
      <c r="AH27" t="e">
        <f ca="1" t="shared" si="4"/>
        <v>#REF!</v>
      </c>
      <c r="AI27" t="e">
        <f ca="1" t="shared" si="2"/>
        <v>#REF!</v>
      </c>
    </row>
    <row r="28" spans="2:35" ht="15">
      <c r="B28">
        <f>B27</f>
        <v>9</v>
      </c>
      <c r="C28" t="str">
        <f>C27</f>
        <v>MJD</v>
      </c>
      <c r="D28">
        <v>2</v>
      </c>
      <c r="E28">
        <f ca="1" t="shared" si="3"/>
      </c>
      <c r="F28">
        <f ca="1" t="shared" si="3"/>
      </c>
      <c r="G28">
        <f ca="1" t="shared" si="3"/>
      </c>
      <c r="H28">
        <f ca="1" t="shared" si="3"/>
      </c>
      <c r="I28">
        <f ca="1" t="shared" si="3"/>
      </c>
      <c r="J28">
        <f ca="1" t="shared" si="3"/>
      </c>
      <c r="K28">
        <f ca="1" t="shared" si="3"/>
      </c>
      <c r="L28">
        <f ca="1" t="shared" si="3"/>
      </c>
      <c r="M28">
        <f ca="1" t="shared" si="3"/>
      </c>
      <c r="X28" t="e">
        <f ca="1">CONCATENATE(INDIRECT(ADDRESS($S$3+ROW(X28)-2,$S$7,1,1,CONCATENATE("[",$S$1,"]",X$1))),COUNTIF(OFFSET(INDIRECT(ADDRESS($S$3,$S$7,1,1,CONCATENATE("[",$S$1,"]",X$1))),0,0,ROW(X28)-1),INDIRECT(ADDRESS($S$3+ROW(X28)-2,$S$7,1,1,CONCATENATE("[",$S$1,"]",X$1)))))</f>
        <v>#REF!</v>
      </c>
      <c r="Y28" t="e">
        <f ca="1" t="shared" si="4"/>
        <v>#REF!</v>
      </c>
      <c r="Z28" t="e">
        <f ca="1" t="shared" si="4"/>
        <v>#REF!</v>
      </c>
      <c r="AA28" t="e">
        <f ca="1" t="shared" si="4"/>
        <v>#REF!</v>
      </c>
      <c r="AB28" t="e">
        <f ca="1" t="shared" si="4"/>
        <v>#REF!</v>
      </c>
      <c r="AC28" t="e">
        <f ca="1" t="shared" si="4"/>
        <v>#REF!</v>
      </c>
      <c r="AD28" t="e">
        <f ca="1" t="shared" si="4"/>
        <v>#REF!</v>
      </c>
      <c r="AE28" t="e">
        <f ca="1" t="shared" si="4"/>
        <v>#REF!</v>
      </c>
      <c r="AF28" t="e">
        <f ca="1" t="shared" si="4"/>
        <v>#REF!</v>
      </c>
      <c r="AG28" t="e">
        <f ca="1" t="shared" si="4"/>
        <v>#REF!</v>
      </c>
      <c r="AH28" t="e">
        <f ca="1" t="shared" si="4"/>
        <v>#REF!</v>
      </c>
      <c r="AI28" t="e">
        <f ca="1" t="shared" si="2"/>
        <v>#REF!</v>
      </c>
    </row>
    <row r="29" spans="2:35" ht="15">
      <c r="B29">
        <f>B28</f>
        <v>9</v>
      </c>
      <c r="C29" t="str">
        <f>C28</f>
        <v>MJD</v>
      </c>
      <c r="D29">
        <v>3</v>
      </c>
      <c r="E29">
        <f ca="1" t="shared" si="3"/>
      </c>
      <c r="F29">
        <f ca="1" t="shared" si="3"/>
      </c>
      <c r="G29">
        <f ca="1" t="shared" si="3"/>
      </c>
      <c r="H29">
        <f ca="1" t="shared" si="3"/>
      </c>
      <c r="I29">
        <f ca="1" t="shared" si="3"/>
      </c>
      <c r="J29">
        <f ca="1" t="shared" si="3"/>
      </c>
      <c r="K29">
        <f ca="1" t="shared" si="3"/>
      </c>
      <c r="L29">
        <f ca="1" t="shared" si="3"/>
      </c>
      <c r="M29">
        <f ca="1" t="shared" si="3"/>
      </c>
      <c r="X29" t="e">
        <f ca="1">CONCATENATE(INDIRECT(ADDRESS($S$3+ROW(X29)-2,$S$7,1,1,CONCATENATE("[",$S$1,"]",X$1))),COUNTIF(OFFSET(INDIRECT(ADDRESS($S$3,$S$7,1,1,CONCATENATE("[",$S$1,"]",X$1))),0,0,ROW(X29)-1),INDIRECT(ADDRESS($S$3+ROW(X29)-2,$S$7,1,1,CONCATENATE("[",$S$1,"]",X$1)))))</f>
        <v>#REF!</v>
      </c>
      <c r="Y29" t="e">
        <f ca="1" t="shared" si="4"/>
        <v>#REF!</v>
      </c>
      <c r="Z29" t="e">
        <f ca="1" t="shared" si="4"/>
        <v>#REF!</v>
      </c>
      <c r="AA29" t="e">
        <f ca="1" t="shared" si="4"/>
        <v>#REF!</v>
      </c>
      <c r="AB29" t="e">
        <f ca="1" t="shared" si="4"/>
        <v>#REF!</v>
      </c>
      <c r="AC29" t="e">
        <f ca="1" t="shared" si="4"/>
        <v>#REF!</v>
      </c>
      <c r="AD29" t="e">
        <f ca="1" t="shared" si="4"/>
        <v>#REF!</v>
      </c>
      <c r="AE29" t="e">
        <f ca="1" t="shared" si="4"/>
        <v>#REF!</v>
      </c>
      <c r="AF29" t="e">
        <f ca="1" t="shared" si="4"/>
        <v>#REF!</v>
      </c>
      <c r="AG29" t="e">
        <f ca="1" t="shared" si="4"/>
        <v>#REF!</v>
      </c>
      <c r="AH29" t="e">
        <f ca="1" t="shared" si="4"/>
        <v>#REF!</v>
      </c>
      <c r="AI29" t="e">
        <f ca="1" t="shared" si="2"/>
        <v>#REF!</v>
      </c>
    </row>
    <row r="30" spans="2:35" ht="15">
      <c r="B30">
        <v>10</v>
      </c>
      <c r="C30" t="str">
        <f>INDEX($R$3:$R$14,B30)</f>
        <v>JJD</v>
      </c>
      <c r="D30">
        <v>1</v>
      </c>
      <c r="E30">
        <f ca="1" t="shared" si="3"/>
      </c>
      <c r="F30">
        <f ca="1" t="shared" si="3"/>
      </c>
      <c r="G30">
        <f ca="1" t="shared" si="3"/>
      </c>
      <c r="H30">
        <f ca="1" t="shared" si="3"/>
      </c>
      <c r="I30">
        <f ca="1" t="shared" si="3"/>
      </c>
      <c r="J30">
        <f ca="1" t="shared" si="3"/>
      </c>
      <c r="K30">
        <f ca="1" t="shared" si="3"/>
      </c>
      <c r="L30">
        <f ca="1" t="shared" si="3"/>
      </c>
      <c r="M30">
        <f ca="1" t="shared" si="3"/>
      </c>
      <c r="X30" t="e">
        <f ca="1">CONCATENATE(INDIRECT(ADDRESS($S$3+ROW(X30)-2,$S$7,1,1,CONCATENATE("[",$S$1,"]",X$1))),COUNTIF(OFFSET(INDIRECT(ADDRESS($S$3,$S$7,1,1,CONCATENATE("[",$S$1,"]",X$1))),0,0,ROW(X30)-1),INDIRECT(ADDRESS($S$3+ROW(X30)-2,$S$7,1,1,CONCATENATE("[",$S$1,"]",X$1)))))</f>
        <v>#REF!</v>
      </c>
      <c r="Y30" t="e">
        <f ca="1" t="shared" si="4"/>
        <v>#REF!</v>
      </c>
      <c r="Z30" t="e">
        <f ca="1" t="shared" si="4"/>
        <v>#REF!</v>
      </c>
      <c r="AA30" t="e">
        <f ca="1" t="shared" si="4"/>
        <v>#REF!</v>
      </c>
      <c r="AB30" t="e">
        <f ca="1" t="shared" si="4"/>
        <v>#REF!</v>
      </c>
      <c r="AC30" t="e">
        <f ca="1" t="shared" si="4"/>
        <v>#REF!</v>
      </c>
      <c r="AD30" t="e">
        <f ca="1" t="shared" si="4"/>
        <v>#REF!</v>
      </c>
      <c r="AE30" t="e">
        <f ca="1" t="shared" si="4"/>
        <v>#REF!</v>
      </c>
      <c r="AF30" t="e">
        <f ca="1" t="shared" si="4"/>
        <v>#REF!</v>
      </c>
      <c r="AG30" t="e">
        <f ca="1" t="shared" si="4"/>
        <v>#REF!</v>
      </c>
      <c r="AH30" t="e">
        <f ca="1" t="shared" si="4"/>
        <v>#REF!</v>
      </c>
      <c r="AI30" t="e">
        <f ca="1" t="shared" si="2"/>
        <v>#REF!</v>
      </c>
    </row>
    <row r="31" spans="2:35" ht="15">
      <c r="B31">
        <f>B30</f>
        <v>10</v>
      </c>
      <c r="C31" t="str">
        <f>C30</f>
        <v>JJD</v>
      </c>
      <c r="D31">
        <v>2</v>
      </c>
      <c r="E31">
        <f ca="1" t="shared" si="3"/>
      </c>
      <c r="F31">
        <f ca="1" t="shared" si="3"/>
      </c>
      <c r="G31">
        <f ca="1" t="shared" si="3"/>
      </c>
      <c r="H31">
        <f ca="1" t="shared" si="3"/>
      </c>
      <c r="I31">
        <f ca="1" t="shared" si="3"/>
      </c>
      <c r="J31">
        <f ca="1" t="shared" si="3"/>
      </c>
      <c r="K31">
        <f ca="1" t="shared" si="3"/>
      </c>
      <c r="L31">
        <f ca="1" t="shared" si="3"/>
      </c>
      <c r="M31">
        <f ca="1" t="shared" si="3"/>
      </c>
      <c r="X31" t="e">
        <f ca="1">CONCATENATE(INDIRECT(ADDRESS($S$3+ROW(X31)-2,$S$7,1,1,CONCATENATE("[",$S$1,"]",X$1))),COUNTIF(OFFSET(INDIRECT(ADDRESS($S$3,$S$7,1,1,CONCATENATE("[",$S$1,"]",X$1))),0,0,ROW(X31)-1),INDIRECT(ADDRESS($S$3+ROW(X31)-2,$S$7,1,1,CONCATENATE("[",$S$1,"]",X$1)))))</f>
        <v>#REF!</v>
      </c>
      <c r="Y31" t="e">
        <f ca="1" t="shared" si="4"/>
        <v>#REF!</v>
      </c>
      <c r="Z31" t="e">
        <f ca="1" t="shared" si="4"/>
        <v>#REF!</v>
      </c>
      <c r="AA31" t="e">
        <f ca="1" t="shared" si="4"/>
        <v>#REF!</v>
      </c>
      <c r="AB31" t="e">
        <f ca="1" t="shared" si="4"/>
        <v>#REF!</v>
      </c>
      <c r="AC31" t="e">
        <f ca="1" t="shared" si="4"/>
        <v>#REF!</v>
      </c>
      <c r="AD31" t="e">
        <f ca="1" t="shared" si="4"/>
        <v>#REF!</v>
      </c>
      <c r="AE31" t="e">
        <f ca="1" t="shared" si="4"/>
        <v>#REF!</v>
      </c>
      <c r="AF31" t="e">
        <f ca="1" t="shared" si="4"/>
        <v>#REF!</v>
      </c>
      <c r="AG31" t="e">
        <f ca="1" t="shared" si="4"/>
        <v>#REF!</v>
      </c>
      <c r="AH31" t="e">
        <f ca="1" t="shared" si="4"/>
        <v>#REF!</v>
      </c>
      <c r="AI31" t="e">
        <f ca="1" t="shared" si="2"/>
        <v>#REF!</v>
      </c>
    </row>
    <row r="32" spans="2:35" ht="15">
      <c r="B32">
        <f>B31</f>
        <v>10</v>
      </c>
      <c r="C32" t="str">
        <f>C31</f>
        <v>JJD</v>
      </c>
      <c r="D32">
        <v>3</v>
      </c>
      <c r="E32">
        <f ca="1" t="shared" si="3"/>
      </c>
      <c r="F32">
        <f ca="1" t="shared" si="3"/>
      </c>
      <c r="G32">
        <f ca="1" t="shared" si="3"/>
      </c>
      <c r="H32">
        <f ca="1" t="shared" si="3"/>
      </c>
      <c r="I32">
        <f ca="1" t="shared" si="3"/>
      </c>
      <c r="J32">
        <f ca="1" t="shared" si="3"/>
      </c>
      <c r="K32">
        <f ca="1" t="shared" si="3"/>
      </c>
      <c r="L32">
        <f ca="1" t="shared" si="3"/>
      </c>
      <c r="M32">
        <f ca="1" t="shared" si="3"/>
      </c>
      <c r="X32" t="e">
        <f ca="1">CONCATENATE(INDIRECT(ADDRESS($S$3+ROW(X32)-2,$S$7,1,1,CONCATENATE("[",$S$1,"]",X$1))),COUNTIF(OFFSET(INDIRECT(ADDRESS($S$3,$S$7,1,1,CONCATENATE("[",$S$1,"]",X$1))),0,0,ROW(X32)-1),INDIRECT(ADDRESS($S$3+ROW(X32)-2,$S$7,1,1,CONCATENATE("[",$S$1,"]",X$1)))))</f>
        <v>#REF!</v>
      </c>
      <c r="Y32" t="e">
        <f ca="1" t="shared" si="4"/>
        <v>#REF!</v>
      </c>
      <c r="Z32" t="e">
        <f ca="1" t="shared" si="4"/>
        <v>#REF!</v>
      </c>
      <c r="AA32" t="e">
        <f ca="1" t="shared" si="4"/>
        <v>#REF!</v>
      </c>
      <c r="AB32" t="e">
        <f ca="1" t="shared" si="4"/>
        <v>#REF!</v>
      </c>
      <c r="AC32" t="e">
        <f ca="1" t="shared" si="4"/>
        <v>#REF!</v>
      </c>
      <c r="AD32" t="e">
        <f ca="1" t="shared" si="4"/>
        <v>#REF!</v>
      </c>
      <c r="AE32" t="e">
        <f ca="1" t="shared" si="4"/>
        <v>#REF!</v>
      </c>
      <c r="AF32" t="e">
        <f ca="1" t="shared" si="4"/>
        <v>#REF!</v>
      </c>
      <c r="AG32" t="e">
        <f ca="1" t="shared" si="4"/>
        <v>#REF!</v>
      </c>
      <c r="AH32" t="e">
        <f ca="1" t="shared" si="4"/>
        <v>#REF!</v>
      </c>
      <c r="AI32" t="e">
        <f ca="1" t="shared" si="2"/>
        <v>#REF!</v>
      </c>
    </row>
    <row r="33" spans="2:35" ht="15">
      <c r="B33">
        <v>11</v>
      </c>
      <c r="C33" t="str">
        <f>INDEX($R$3:$R$14,B33)</f>
        <v>MJC</v>
      </c>
      <c r="D33">
        <v>1</v>
      </c>
      <c r="E33">
        <f ca="1" t="shared" si="3"/>
      </c>
      <c r="F33">
        <f ca="1" t="shared" si="3"/>
      </c>
      <c r="G33">
        <f ca="1" t="shared" si="3"/>
      </c>
      <c r="H33">
        <f ca="1" t="shared" si="3"/>
      </c>
      <c r="I33">
        <f ca="1" t="shared" si="3"/>
      </c>
      <c r="J33">
        <f ca="1" t="shared" si="3"/>
      </c>
      <c r="K33">
        <f ca="1" t="shared" si="3"/>
      </c>
      <c r="L33">
        <f ca="1" t="shared" si="3"/>
      </c>
      <c r="M33">
        <f ca="1" t="shared" si="3"/>
      </c>
      <c r="X33" t="e">
        <f ca="1">CONCATENATE(INDIRECT(ADDRESS($S$3+ROW(X33)-2,$S$7,1,1,CONCATENATE("[",$S$1,"]",X$1))),COUNTIF(OFFSET(INDIRECT(ADDRESS($S$3,$S$7,1,1,CONCATENATE("[",$S$1,"]",X$1))),0,0,ROW(X33)-1),INDIRECT(ADDRESS($S$3+ROW(X33)-2,$S$7,1,1,CONCATENATE("[",$S$1,"]",X$1)))))</f>
        <v>#REF!</v>
      </c>
      <c r="Y33" t="e">
        <f ca="1" t="shared" si="4"/>
        <v>#REF!</v>
      </c>
      <c r="Z33" t="e">
        <f ca="1" t="shared" si="4"/>
        <v>#REF!</v>
      </c>
      <c r="AA33" t="e">
        <f ca="1" t="shared" si="4"/>
        <v>#REF!</v>
      </c>
      <c r="AB33" t="e">
        <f ca="1" t="shared" si="4"/>
        <v>#REF!</v>
      </c>
      <c r="AC33" t="e">
        <f ca="1" t="shared" si="4"/>
        <v>#REF!</v>
      </c>
      <c r="AD33" t="e">
        <f ca="1" t="shared" si="4"/>
        <v>#REF!</v>
      </c>
      <c r="AE33" t="e">
        <f ca="1" t="shared" si="4"/>
        <v>#REF!</v>
      </c>
      <c r="AF33" t="e">
        <f ca="1" t="shared" si="4"/>
        <v>#REF!</v>
      </c>
      <c r="AG33" t="e">
        <f ca="1" t="shared" si="4"/>
        <v>#REF!</v>
      </c>
      <c r="AH33" t="e">
        <f ca="1" t="shared" si="4"/>
        <v>#REF!</v>
      </c>
      <c r="AI33" t="e">
        <f ca="1" t="shared" si="2"/>
        <v>#REF!</v>
      </c>
    </row>
    <row r="34" spans="2:35" ht="15">
      <c r="B34">
        <f>B33</f>
        <v>11</v>
      </c>
      <c r="C34" t="str">
        <f>C33</f>
        <v>MJC</v>
      </c>
      <c r="D34">
        <v>2</v>
      </c>
      <c r="E34">
        <f ca="1" t="shared" si="3"/>
      </c>
      <c r="F34">
        <f ca="1" t="shared" si="3"/>
      </c>
      <c r="G34">
        <f ca="1" t="shared" si="3"/>
      </c>
      <c r="H34">
        <f ca="1" t="shared" si="3"/>
      </c>
      <c r="I34">
        <f ca="1" t="shared" si="3"/>
      </c>
      <c r="J34">
        <f ca="1" t="shared" si="3"/>
      </c>
      <c r="K34">
        <f ca="1" t="shared" si="3"/>
      </c>
      <c r="L34">
        <f ca="1" t="shared" si="3"/>
      </c>
      <c r="M34">
        <f ca="1" t="shared" si="3"/>
      </c>
      <c r="X34" t="e">
        <f ca="1">CONCATENATE(INDIRECT(ADDRESS($S$3+ROW(X34)-2,$S$7,1,1,CONCATENATE("[",$S$1,"]",X$1))),COUNTIF(OFFSET(INDIRECT(ADDRESS($S$3,$S$7,1,1,CONCATENATE("[",$S$1,"]",X$1))),0,0,ROW(X34)-1),INDIRECT(ADDRESS($S$3+ROW(X34)-2,$S$7,1,1,CONCATENATE("[",$S$1,"]",X$1)))))</f>
        <v>#REF!</v>
      </c>
      <c r="Y34" t="e">
        <f ca="1" t="shared" si="4"/>
        <v>#REF!</v>
      </c>
      <c r="Z34" t="e">
        <f ca="1" t="shared" si="4"/>
        <v>#REF!</v>
      </c>
      <c r="AA34" t="e">
        <f ca="1" t="shared" si="4"/>
        <v>#REF!</v>
      </c>
      <c r="AB34" t="e">
        <f ca="1" t="shared" si="4"/>
        <v>#REF!</v>
      </c>
      <c r="AC34" t="e">
        <f ca="1" t="shared" si="4"/>
        <v>#REF!</v>
      </c>
      <c r="AD34" t="e">
        <f ca="1" t="shared" si="4"/>
        <v>#REF!</v>
      </c>
      <c r="AE34" t="e">
        <f ca="1" t="shared" si="4"/>
        <v>#REF!</v>
      </c>
      <c r="AF34" t="e">
        <f ca="1" t="shared" si="4"/>
        <v>#REF!</v>
      </c>
      <c r="AG34" t="e">
        <f ca="1" t="shared" si="4"/>
        <v>#REF!</v>
      </c>
      <c r="AH34" t="e">
        <f ca="1" t="shared" si="4"/>
        <v>#REF!</v>
      </c>
      <c r="AI34" t="e">
        <f ca="1" t="shared" si="2"/>
        <v>#REF!</v>
      </c>
    </row>
    <row r="35" spans="2:35" ht="15">
      <c r="B35">
        <f>B34</f>
        <v>11</v>
      </c>
      <c r="C35" t="str">
        <f>C34</f>
        <v>MJC</v>
      </c>
      <c r="D35">
        <v>3</v>
      </c>
      <c r="E35">
        <f ca="1" t="shared" si="3"/>
      </c>
      <c r="F35">
        <f ca="1" t="shared" si="3"/>
      </c>
      <c r="G35">
        <f ca="1" t="shared" si="3"/>
      </c>
      <c r="H35">
        <f ca="1" t="shared" si="3"/>
      </c>
      <c r="I35">
        <f ca="1" t="shared" si="3"/>
      </c>
      <c r="J35">
        <f ca="1" t="shared" si="3"/>
      </c>
      <c r="K35">
        <f ca="1" t="shared" si="3"/>
      </c>
      <c r="L35">
        <f ca="1" t="shared" si="3"/>
      </c>
      <c r="M35">
        <f ca="1" t="shared" si="3"/>
      </c>
      <c r="X35" t="e">
        <f ca="1">CONCATENATE(INDIRECT(ADDRESS($S$3+ROW(X35)-2,$S$7,1,1,CONCATENATE("[",$S$1,"]",X$1))),COUNTIF(OFFSET(INDIRECT(ADDRESS($S$3,$S$7,1,1,CONCATENATE("[",$S$1,"]",X$1))),0,0,ROW(X35)-1),INDIRECT(ADDRESS($S$3+ROW(X35)-2,$S$7,1,1,CONCATENATE("[",$S$1,"]",X$1)))))</f>
        <v>#REF!</v>
      </c>
      <c r="Y35" t="e">
        <f ca="1" t="shared" si="4"/>
        <v>#REF!</v>
      </c>
      <c r="Z35" t="e">
        <f ca="1" t="shared" si="4"/>
        <v>#REF!</v>
      </c>
      <c r="AA35" t="e">
        <f ca="1" t="shared" si="4"/>
        <v>#REF!</v>
      </c>
      <c r="AB35" t="e">
        <f ca="1" t="shared" si="4"/>
        <v>#REF!</v>
      </c>
      <c r="AC35" t="e">
        <f ca="1" t="shared" si="4"/>
        <v>#REF!</v>
      </c>
      <c r="AD35" t="e">
        <f ca="1" t="shared" si="4"/>
        <v>#REF!</v>
      </c>
      <c r="AE35" t="e">
        <f ca="1" t="shared" si="4"/>
        <v>#REF!</v>
      </c>
      <c r="AF35" t="e">
        <f ca="1" t="shared" si="4"/>
        <v>#REF!</v>
      </c>
      <c r="AG35" t="e">
        <f ca="1" t="shared" si="4"/>
        <v>#REF!</v>
      </c>
      <c r="AH35" t="e">
        <f ca="1" t="shared" si="4"/>
        <v>#REF!</v>
      </c>
      <c r="AI35" t="e">
        <f ca="1" t="shared" si="2"/>
        <v>#REF!</v>
      </c>
    </row>
    <row r="36" spans="2:35" ht="15">
      <c r="B36">
        <v>12</v>
      </c>
      <c r="C36" t="str">
        <f>INDEX($R$3:$R$14,B36)</f>
        <v>JJC</v>
      </c>
      <c r="D36">
        <v>1</v>
      </c>
      <c r="E36">
        <f ca="1" t="shared" si="3"/>
      </c>
      <c r="F36">
        <f ca="1" t="shared" si="3"/>
      </c>
      <c r="G36">
        <f ca="1" t="shared" si="3"/>
      </c>
      <c r="H36">
        <f ca="1" t="shared" si="3"/>
      </c>
      <c r="I36">
        <f ca="1" t="shared" si="3"/>
      </c>
      <c r="J36">
        <f ca="1" t="shared" si="3"/>
      </c>
      <c r="K36">
        <f ca="1" t="shared" si="3"/>
      </c>
      <c r="L36">
        <f ca="1" t="shared" si="3"/>
      </c>
      <c r="M36">
        <f ca="1" t="shared" si="3"/>
      </c>
      <c r="X36" t="e">
        <f ca="1">CONCATENATE(INDIRECT(ADDRESS($S$3+ROW(X36)-2,$S$7,1,1,CONCATENATE("[",$S$1,"]",X$1))),COUNTIF(OFFSET(INDIRECT(ADDRESS($S$3,$S$7,1,1,CONCATENATE("[",$S$1,"]",X$1))),0,0,ROW(X36)-1),INDIRECT(ADDRESS($S$3+ROW(X36)-2,$S$7,1,1,CONCATENATE("[",$S$1,"]",X$1)))))</f>
        <v>#REF!</v>
      </c>
      <c r="Y36" t="e">
        <f ca="1" t="shared" si="4"/>
        <v>#REF!</v>
      </c>
      <c r="Z36" t="e">
        <f ca="1" t="shared" si="4"/>
        <v>#REF!</v>
      </c>
      <c r="AA36" t="e">
        <f ca="1" t="shared" si="4"/>
        <v>#REF!</v>
      </c>
      <c r="AB36" t="e">
        <f ca="1" t="shared" si="4"/>
        <v>#REF!</v>
      </c>
      <c r="AC36" t="e">
        <f ca="1" t="shared" si="4"/>
        <v>#REF!</v>
      </c>
      <c r="AD36" t="e">
        <f ca="1" t="shared" si="4"/>
        <v>#REF!</v>
      </c>
      <c r="AE36" t="e">
        <f ca="1" t="shared" si="4"/>
        <v>#REF!</v>
      </c>
      <c r="AF36" t="e">
        <f ca="1" t="shared" si="4"/>
        <v>#REF!</v>
      </c>
      <c r="AG36" t="e">
        <f ca="1" t="shared" si="4"/>
        <v>#REF!</v>
      </c>
      <c r="AH36" t="e">
        <f ca="1" t="shared" si="4"/>
        <v>#REF!</v>
      </c>
      <c r="AI36" t="e">
        <f ca="1" t="shared" si="2"/>
        <v>#REF!</v>
      </c>
    </row>
    <row r="37" spans="2:35" ht="15">
      <c r="B37">
        <f>B36</f>
        <v>12</v>
      </c>
      <c r="C37" t="str">
        <f>C36</f>
        <v>JJC</v>
      </c>
      <c r="D37">
        <v>2</v>
      </c>
      <c r="E37">
        <f ca="1" t="shared" si="3"/>
      </c>
      <c r="F37">
        <f ca="1" t="shared" si="3"/>
      </c>
      <c r="G37">
        <f ca="1" t="shared" si="3"/>
      </c>
      <c r="H37">
        <f ca="1" t="shared" si="3"/>
      </c>
      <c r="I37">
        <f ca="1" t="shared" si="3"/>
      </c>
      <c r="J37">
        <f ca="1" t="shared" si="3"/>
      </c>
      <c r="K37">
        <f ca="1" t="shared" si="3"/>
      </c>
      <c r="L37">
        <f ca="1" t="shared" si="3"/>
      </c>
      <c r="M37">
        <f ca="1" t="shared" si="3"/>
      </c>
      <c r="X37" t="e">
        <f ca="1">CONCATENATE(INDIRECT(ADDRESS($S$3+ROW(X37)-2,$S$7,1,1,CONCATENATE("[",$S$1,"]",X$1))),COUNTIF(OFFSET(INDIRECT(ADDRESS($S$3,$S$7,1,1,CONCATENATE("[",$S$1,"]",X$1))),0,0,ROW(X37)-1),INDIRECT(ADDRESS($S$3+ROW(X37)-2,$S$7,1,1,CONCATENATE("[",$S$1,"]",X$1)))))</f>
        <v>#REF!</v>
      </c>
      <c r="Y37" t="e">
        <f ca="1" t="shared" si="4"/>
        <v>#REF!</v>
      </c>
      <c r="Z37" t="e">
        <f ca="1" t="shared" si="4"/>
        <v>#REF!</v>
      </c>
      <c r="AA37" t="e">
        <f ca="1" t="shared" si="4"/>
        <v>#REF!</v>
      </c>
      <c r="AB37" t="e">
        <f ca="1" t="shared" si="4"/>
        <v>#REF!</v>
      </c>
      <c r="AC37" t="e">
        <f ca="1" t="shared" si="4"/>
        <v>#REF!</v>
      </c>
      <c r="AD37" t="e">
        <f ca="1" t="shared" si="4"/>
        <v>#REF!</v>
      </c>
      <c r="AE37" t="e">
        <f ca="1" t="shared" si="4"/>
        <v>#REF!</v>
      </c>
      <c r="AF37" t="e">
        <f ca="1" t="shared" si="4"/>
        <v>#REF!</v>
      </c>
      <c r="AG37" t="e">
        <f ca="1" t="shared" si="4"/>
        <v>#REF!</v>
      </c>
      <c r="AH37" t="e">
        <f ca="1" t="shared" si="4"/>
        <v>#REF!</v>
      </c>
      <c r="AI37" t="e">
        <f ca="1" t="shared" si="2"/>
        <v>#REF!</v>
      </c>
    </row>
    <row r="38" spans="2:35" ht="15">
      <c r="B38">
        <f>B37</f>
        <v>12</v>
      </c>
      <c r="C38" t="str">
        <f>C37</f>
        <v>JJC</v>
      </c>
      <c r="D38">
        <v>3</v>
      </c>
      <c r="E38">
        <f ca="1" t="shared" si="3"/>
      </c>
      <c r="F38">
        <f ca="1" t="shared" si="3"/>
      </c>
      <c r="G38">
        <f ca="1" t="shared" si="3"/>
      </c>
      <c r="H38">
        <f ca="1" t="shared" si="3"/>
      </c>
      <c r="I38">
        <f ca="1" t="shared" si="3"/>
      </c>
      <c r="J38">
        <f ca="1" t="shared" si="3"/>
      </c>
      <c r="K38">
        <f ca="1" t="shared" si="3"/>
      </c>
      <c r="L38">
        <f ca="1" t="shared" si="3"/>
      </c>
      <c r="M38">
        <f ca="1" t="shared" si="3"/>
      </c>
      <c r="X38" t="e">
        <f ca="1">CONCATENATE(INDIRECT(ADDRESS($S$3+ROW(X38)-2,$S$7,1,1,CONCATENATE("[",$S$1,"]",X$1))),COUNTIF(OFFSET(INDIRECT(ADDRESS($S$3,$S$7,1,1,CONCATENATE("[",$S$1,"]",X$1))),0,0,ROW(X38)-1),INDIRECT(ADDRESS($S$3+ROW(X38)-2,$S$7,1,1,CONCATENATE("[",$S$1,"]",X$1)))))</f>
        <v>#REF!</v>
      </c>
      <c r="Y38" t="e">
        <f aca="true" ca="1" t="shared" si="5" ref="Y38:AH53">CONCATENATE(INDIRECT(ADDRESS($S$3+ROW(Y38)-2,$S$7,1,1,CONCATENATE("[",$S$1,"]",Y$1))),COUNTIF(OFFSET(INDIRECT(ADDRESS($S$3,$S$7,1,1,CONCATENATE("[",$S$1,"]",Y$1))),0,0,ROW(Y38)-1),INDIRECT(ADDRESS($S$3+ROW(Y38)-2,$S$7,1,1,CONCATENATE("[",$S$1,"]",Y$1)))))</f>
        <v>#REF!</v>
      </c>
      <c r="Z38" t="e">
        <f ca="1" t="shared" si="5"/>
        <v>#REF!</v>
      </c>
      <c r="AA38" t="e">
        <f ca="1" t="shared" si="5"/>
        <v>#REF!</v>
      </c>
      <c r="AB38" t="e">
        <f ca="1" t="shared" si="5"/>
        <v>#REF!</v>
      </c>
      <c r="AC38" t="e">
        <f ca="1" t="shared" si="5"/>
        <v>#REF!</v>
      </c>
      <c r="AD38" t="e">
        <f ca="1" t="shared" si="5"/>
        <v>#REF!</v>
      </c>
      <c r="AE38" t="e">
        <f ca="1" t="shared" si="5"/>
        <v>#REF!</v>
      </c>
      <c r="AF38" t="e">
        <f ca="1" t="shared" si="5"/>
        <v>#REF!</v>
      </c>
      <c r="AG38" t="e">
        <f ca="1" t="shared" si="5"/>
        <v>#REF!</v>
      </c>
      <c r="AH38" t="e">
        <f ca="1" t="shared" si="5"/>
        <v>#REF!</v>
      </c>
      <c r="AI38" t="e">
        <f ca="1" t="shared" si="2"/>
        <v>#REF!</v>
      </c>
    </row>
    <row r="39" spans="24:35" ht="15">
      <c r="X39" t="e">
        <f ca="1">CONCATENATE(INDIRECT(ADDRESS($S$3+ROW(X39)-2,$S$7,1,1,CONCATENATE("[",$S$1,"]",X$1))),COUNTIF(OFFSET(INDIRECT(ADDRESS($S$3,$S$7,1,1,CONCATENATE("[",$S$1,"]",X$1))),0,0,ROW(X39)-1),INDIRECT(ADDRESS($S$3+ROW(X39)-2,$S$7,1,1,CONCATENATE("[",$S$1,"]",X$1)))))</f>
        <v>#REF!</v>
      </c>
      <c r="Y39" t="e">
        <f ca="1" t="shared" si="5"/>
        <v>#REF!</v>
      </c>
      <c r="Z39" t="e">
        <f ca="1" t="shared" si="5"/>
        <v>#REF!</v>
      </c>
      <c r="AA39" t="e">
        <f ca="1" t="shared" si="5"/>
        <v>#REF!</v>
      </c>
      <c r="AB39" t="e">
        <f ca="1" t="shared" si="5"/>
        <v>#REF!</v>
      </c>
      <c r="AC39" t="e">
        <f ca="1" t="shared" si="5"/>
        <v>#REF!</v>
      </c>
      <c r="AD39" t="e">
        <f ca="1" t="shared" si="5"/>
        <v>#REF!</v>
      </c>
      <c r="AE39" t="e">
        <f ca="1" t="shared" si="5"/>
        <v>#REF!</v>
      </c>
      <c r="AF39" t="e">
        <f ca="1" t="shared" si="5"/>
        <v>#REF!</v>
      </c>
      <c r="AG39" t="e">
        <f ca="1" t="shared" si="5"/>
        <v>#REF!</v>
      </c>
      <c r="AH39" t="e">
        <f ca="1" t="shared" si="5"/>
        <v>#REF!</v>
      </c>
      <c r="AI39" t="e">
        <f ca="1" t="shared" si="2"/>
        <v>#REF!</v>
      </c>
    </row>
    <row r="40" spans="24:35" ht="15">
      <c r="X40" t="e">
        <f ca="1">CONCATENATE(INDIRECT(ADDRESS($S$3+ROW(X40)-2,$S$7,1,1,CONCATENATE("[",$S$1,"]",X$1))),COUNTIF(OFFSET(INDIRECT(ADDRESS($S$3,$S$7,1,1,CONCATENATE("[",$S$1,"]",X$1))),0,0,ROW(X40)-1),INDIRECT(ADDRESS($S$3+ROW(X40)-2,$S$7,1,1,CONCATENATE("[",$S$1,"]",X$1)))))</f>
        <v>#REF!</v>
      </c>
      <c r="Y40" t="e">
        <f ca="1" t="shared" si="5"/>
        <v>#REF!</v>
      </c>
      <c r="Z40" t="e">
        <f ca="1" t="shared" si="5"/>
        <v>#REF!</v>
      </c>
      <c r="AA40" t="e">
        <f ca="1" t="shared" si="5"/>
        <v>#REF!</v>
      </c>
      <c r="AB40" t="e">
        <f ca="1" t="shared" si="5"/>
        <v>#REF!</v>
      </c>
      <c r="AC40" t="e">
        <f ca="1" t="shared" si="5"/>
        <v>#REF!</v>
      </c>
      <c r="AD40" t="e">
        <f ca="1" t="shared" si="5"/>
        <v>#REF!</v>
      </c>
      <c r="AE40" t="e">
        <f ca="1" t="shared" si="5"/>
        <v>#REF!</v>
      </c>
      <c r="AF40" t="e">
        <f ca="1" t="shared" si="5"/>
        <v>#REF!</v>
      </c>
      <c r="AG40" t="e">
        <f ca="1" t="shared" si="5"/>
        <v>#REF!</v>
      </c>
      <c r="AH40" t="e">
        <f ca="1" t="shared" si="5"/>
        <v>#REF!</v>
      </c>
      <c r="AI40" t="e">
        <f ca="1" t="shared" si="2"/>
        <v>#REF!</v>
      </c>
    </row>
    <row r="41" spans="24:35" ht="15">
      <c r="X41" t="e">
        <f ca="1">CONCATENATE(INDIRECT(ADDRESS($S$3+ROW(X41)-2,$S$7,1,1,CONCATENATE("[",$S$1,"]",X$1))),COUNTIF(OFFSET(INDIRECT(ADDRESS($S$3,$S$7,1,1,CONCATENATE("[",$S$1,"]",X$1))),0,0,ROW(X41)-1),INDIRECT(ADDRESS($S$3+ROW(X41)-2,$S$7,1,1,CONCATENATE("[",$S$1,"]",X$1)))))</f>
        <v>#REF!</v>
      </c>
      <c r="Y41" t="e">
        <f ca="1" t="shared" si="5"/>
        <v>#REF!</v>
      </c>
      <c r="Z41" t="e">
        <f ca="1" t="shared" si="5"/>
        <v>#REF!</v>
      </c>
      <c r="AA41" t="e">
        <f ca="1" t="shared" si="5"/>
        <v>#REF!</v>
      </c>
      <c r="AB41" t="e">
        <f ca="1" t="shared" si="5"/>
        <v>#REF!</v>
      </c>
      <c r="AC41" t="e">
        <f ca="1" t="shared" si="5"/>
        <v>#REF!</v>
      </c>
      <c r="AD41" t="e">
        <f ca="1" t="shared" si="5"/>
        <v>#REF!</v>
      </c>
      <c r="AE41" t="e">
        <f ca="1" t="shared" si="5"/>
        <v>#REF!</v>
      </c>
      <c r="AF41" t="e">
        <f ca="1" t="shared" si="5"/>
        <v>#REF!</v>
      </c>
      <c r="AG41" t="e">
        <f ca="1" t="shared" si="5"/>
        <v>#REF!</v>
      </c>
      <c r="AH41" t="e">
        <f ca="1" t="shared" si="5"/>
        <v>#REF!</v>
      </c>
      <c r="AI41" t="e">
        <f ca="1" t="shared" si="2"/>
        <v>#REF!</v>
      </c>
    </row>
    <row r="42" spans="24:35" ht="15">
      <c r="X42" t="e">
        <f ca="1">CONCATENATE(INDIRECT(ADDRESS($S$3+ROW(X42)-2,$S$7,1,1,CONCATENATE("[",$S$1,"]",X$1))),COUNTIF(OFFSET(INDIRECT(ADDRESS($S$3,$S$7,1,1,CONCATENATE("[",$S$1,"]",X$1))),0,0,ROW(X42)-1),INDIRECT(ADDRESS($S$3+ROW(X42)-2,$S$7,1,1,CONCATENATE("[",$S$1,"]",X$1)))))</f>
        <v>#REF!</v>
      </c>
      <c r="Y42" t="e">
        <f ca="1" t="shared" si="5"/>
        <v>#REF!</v>
      </c>
      <c r="Z42" t="e">
        <f ca="1" t="shared" si="5"/>
        <v>#REF!</v>
      </c>
      <c r="AA42" t="e">
        <f ca="1" t="shared" si="5"/>
        <v>#REF!</v>
      </c>
      <c r="AB42" t="e">
        <f ca="1" t="shared" si="5"/>
        <v>#REF!</v>
      </c>
      <c r="AC42" t="e">
        <f ca="1" t="shared" si="5"/>
        <v>#REF!</v>
      </c>
      <c r="AD42" t="e">
        <f ca="1" t="shared" si="5"/>
        <v>#REF!</v>
      </c>
      <c r="AE42" t="e">
        <f ca="1" t="shared" si="5"/>
        <v>#REF!</v>
      </c>
      <c r="AF42" t="e">
        <f ca="1" t="shared" si="5"/>
        <v>#REF!</v>
      </c>
      <c r="AG42" t="e">
        <f ca="1" t="shared" si="5"/>
        <v>#REF!</v>
      </c>
      <c r="AH42" t="e">
        <f ca="1" t="shared" si="5"/>
        <v>#REF!</v>
      </c>
      <c r="AI42" t="e">
        <f ca="1" t="shared" si="2"/>
        <v>#REF!</v>
      </c>
    </row>
    <row r="43" spans="5:35" ht="15">
      <c r="E43" s="14" t="s">
        <v>314</v>
      </c>
      <c r="F43" s="14" t="s">
        <v>17</v>
      </c>
      <c r="G43" s="14" t="s">
        <v>196</v>
      </c>
      <c r="H43" s="14" t="s">
        <v>19</v>
      </c>
      <c r="I43" s="14" t="s">
        <v>29</v>
      </c>
      <c r="J43" s="14" t="s">
        <v>39</v>
      </c>
      <c r="K43" s="14" t="s">
        <v>5</v>
      </c>
      <c r="L43" s="14" t="s">
        <v>7</v>
      </c>
      <c r="M43" s="14" t="s">
        <v>146</v>
      </c>
      <c r="X43" t="e">
        <f ca="1">CONCATENATE(INDIRECT(ADDRESS($S$3+ROW(X43)-2,$S$7,1,1,CONCATENATE("[",$S$1,"]",X$1))),COUNTIF(OFFSET(INDIRECT(ADDRESS($S$3,$S$7,1,1,CONCATENATE("[",$S$1,"]",X$1))),0,0,ROW(X43)-1),INDIRECT(ADDRESS($S$3+ROW(X43)-2,$S$7,1,1,CONCATENATE("[",$S$1,"]",X$1)))))</f>
        <v>#REF!</v>
      </c>
      <c r="Y43" t="e">
        <f ca="1" t="shared" si="5"/>
        <v>#REF!</v>
      </c>
      <c r="Z43" t="e">
        <f ca="1" t="shared" si="5"/>
        <v>#REF!</v>
      </c>
      <c r="AA43" t="e">
        <f ca="1" t="shared" si="5"/>
        <v>#REF!</v>
      </c>
      <c r="AB43" t="e">
        <f ca="1" t="shared" si="5"/>
        <v>#REF!</v>
      </c>
      <c r="AC43" t="e">
        <f ca="1" t="shared" si="5"/>
        <v>#REF!</v>
      </c>
      <c r="AD43" t="e">
        <f ca="1" t="shared" si="5"/>
        <v>#REF!</v>
      </c>
      <c r="AE43" t="e">
        <f ca="1" t="shared" si="5"/>
        <v>#REF!</v>
      </c>
      <c r="AF43" t="e">
        <f ca="1" t="shared" si="5"/>
        <v>#REF!</v>
      </c>
      <c r="AG43" t="e">
        <f ca="1" t="shared" si="5"/>
        <v>#REF!</v>
      </c>
      <c r="AH43" t="e">
        <f ca="1" t="shared" si="5"/>
        <v>#REF!</v>
      </c>
      <c r="AI43" t="e">
        <f ca="1" t="shared" si="2"/>
        <v>#REF!</v>
      </c>
    </row>
    <row r="44" spans="3:35" ht="15">
      <c r="C44" t="s">
        <v>315</v>
      </c>
      <c r="D44">
        <v>1</v>
      </c>
      <c r="E44">
        <f>_xlfn.IFERROR(LARGE(CHOOSE({1;2;3;4;5;6},E$3,E$4,E$5,E$9,E$10,E$11),$D44),"")</f>
      </c>
      <c r="F44">
        <f>_xlfn.IFERROR(LARGE(CHOOSE({1;2;3;4;5;6},F$3,F$4,F$5,F$9,F$10,F$11),$D44),"")</f>
      </c>
      <c r="G44">
        <f>_xlfn.IFERROR(LARGE(CHOOSE({1;2;3;4;5;6},G$3,G$4,G$5,G$9,G$10,G$11),$D44),"")</f>
      </c>
      <c r="H44">
        <f>_xlfn.IFERROR(LARGE(CHOOSE({1;2;3;4;5;6},H$3,H$4,H$5,H$9,H$10,H$11),$D44),"")</f>
      </c>
      <c r="I44">
        <f>_xlfn.IFERROR(LARGE(CHOOSE({1;2;3;4;5;6},I$3,I$4,I$5,I$9,I$10,I$11),$D44),"")</f>
      </c>
      <c r="J44">
        <f>_xlfn.IFERROR(LARGE(CHOOSE({1;2;3;4;5;6},J$3,J$4,J$5,J$9,J$10,J$11),$D44),"")</f>
      </c>
      <c r="K44">
        <f>_xlfn.IFERROR(LARGE(CHOOSE({1;2;3;4;5;6},K$3,K$4,K$5,K$9,K$10,K$11),$D44),"")</f>
      </c>
      <c r="L44">
        <f>_xlfn.IFERROR(LARGE(CHOOSE({1;2;3;4;5;6},L$3,L$4,L$5,L$9,L$10,L$11),$D44),"")</f>
      </c>
      <c r="M44">
        <f>_xlfn.IFERROR(LARGE(CHOOSE({1;2;3;4;5;6},M$3,M$4,M$5,M$9,M$10,M$11),$D44),"")</f>
      </c>
      <c r="X44" t="e">
        <f ca="1">CONCATENATE(INDIRECT(ADDRESS($S$3+ROW(X44)-2,$S$7,1,1,CONCATENATE("[",$S$1,"]",X$1))),COUNTIF(OFFSET(INDIRECT(ADDRESS($S$3,$S$7,1,1,CONCATENATE("[",$S$1,"]",X$1))),0,0,ROW(X44)-1),INDIRECT(ADDRESS($S$3+ROW(X44)-2,$S$7,1,1,CONCATENATE("[",$S$1,"]",X$1)))))</f>
        <v>#REF!</v>
      </c>
      <c r="Y44" t="e">
        <f ca="1" t="shared" si="5"/>
        <v>#REF!</v>
      </c>
      <c r="Z44" t="e">
        <f ca="1" t="shared" si="5"/>
        <v>#REF!</v>
      </c>
      <c r="AA44" t="e">
        <f ca="1" t="shared" si="5"/>
        <v>#REF!</v>
      </c>
      <c r="AB44" t="e">
        <f ca="1" t="shared" si="5"/>
        <v>#REF!</v>
      </c>
      <c r="AC44" t="e">
        <f ca="1" t="shared" si="5"/>
        <v>#REF!</v>
      </c>
      <c r="AD44" t="e">
        <f ca="1" t="shared" si="5"/>
        <v>#REF!</v>
      </c>
      <c r="AE44" t="e">
        <f ca="1" t="shared" si="5"/>
        <v>#REF!</v>
      </c>
      <c r="AF44" t="e">
        <f ca="1" t="shared" si="5"/>
        <v>#REF!</v>
      </c>
      <c r="AG44" t="e">
        <f ca="1" t="shared" si="5"/>
        <v>#REF!</v>
      </c>
      <c r="AH44" t="e">
        <f ca="1" t="shared" si="5"/>
        <v>#REF!</v>
      </c>
      <c r="AI44" t="e">
        <f ca="1" t="shared" si="2"/>
        <v>#REF!</v>
      </c>
    </row>
    <row r="45" spans="4:35" ht="15">
      <c r="D45">
        <v>2</v>
      </c>
      <c r="E45">
        <f>_xlfn.IFERROR(LARGE(CHOOSE({1;2;3;4;5;6},E$3,E$4,E$5,E$9,E$10,E$11),$D45),"")</f>
      </c>
      <c r="F45">
        <f>_xlfn.IFERROR(LARGE(CHOOSE({1;2;3;4;5;6},F$3,F$4,F$5,F$9,F$10,F$11),$D45),"")</f>
      </c>
      <c r="G45">
        <f>_xlfn.IFERROR(LARGE(CHOOSE({1;2;3;4;5;6},G$3,G$4,G$5,G$9,G$10,G$11),$D45),"")</f>
      </c>
      <c r="H45">
        <f>_xlfn.IFERROR(LARGE(CHOOSE({1;2;3;4;5;6},H$3,H$4,H$5,H$9,H$10,H$11),$D45),"")</f>
      </c>
      <c r="I45">
        <f>_xlfn.IFERROR(LARGE(CHOOSE({1;2;3;4;5;6},I$3,I$4,I$5,I$9,I$10,I$11),$D45),"")</f>
      </c>
      <c r="J45">
        <f>_xlfn.IFERROR(LARGE(CHOOSE({1;2;3;4;5;6},J$3,J$4,J$5,J$9,J$10,J$11),$D45),"")</f>
      </c>
      <c r="K45">
        <f>_xlfn.IFERROR(LARGE(CHOOSE({1;2;3;4;5;6},K$3,K$4,K$5,K$9,K$10,K$11),$D45),"")</f>
      </c>
      <c r="L45">
        <f>_xlfn.IFERROR(LARGE(CHOOSE({1;2;3;4;5;6},L$3,L$4,L$5,L$9,L$10,L$11),$D45),"")</f>
      </c>
      <c r="M45">
        <f>_xlfn.IFERROR(LARGE(CHOOSE({1;2;3;4;5;6},M$3,M$4,M$5,M$9,M$10,M$11),$D45),"")</f>
      </c>
      <c r="X45" t="e">
        <f ca="1">CONCATENATE(INDIRECT(ADDRESS($S$3+ROW(X45)-2,$S$7,1,1,CONCATENATE("[",$S$1,"]",X$1))),COUNTIF(OFFSET(INDIRECT(ADDRESS($S$3,$S$7,1,1,CONCATENATE("[",$S$1,"]",X$1))),0,0,ROW(X45)-1),INDIRECT(ADDRESS($S$3+ROW(X45)-2,$S$7,1,1,CONCATENATE("[",$S$1,"]",X$1)))))</f>
        <v>#REF!</v>
      </c>
      <c r="Y45" t="e">
        <f ca="1" t="shared" si="5"/>
        <v>#REF!</v>
      </c>
      <c r="Z45" t="e">
        <f ca="1" t="shared" si="5"/>
        <v>#REF!</v>
      </c>
      <c r="AA45" t="e">
        <f ca="1" t="shared" si="5"/>
        <v>#REF!</v>
      </c>
      <c r="AB45" t="e">
        <f ca="1" t="shared" si="5"/>
        <v>#REF!</v>
      </c>
      <c r="AC45" t="e">
        <f ca="1" t="shared" si="5"/>
        <v>#REF!</v>
      </c>
      <c r="AD45" t="e">
        <f ca="1" t="shared" si="5"/>
        <v>#REF!</v>
      </c>
      <c r="AE45" t="e">
        <f ca="1" t="shared" si="5"/>
        <v>#REF!</v>
      </c>
      <c r="AF45" t="e">
        <f ca="1" t="shared" si="5"/>
        <v>#REF!</v>
      </c>
      <c r="AG45" t="e">
        <f ca="1" t="shared" si="5"/>
        <v>#REF!</v>
      </c>
      <c r="AH45" t="e">
        <f ca="1" t="shared" si="5"/>
        <v>#REF!</v>
      </c>
      <c r="AI45" t="e">
        <f ca="1" t="shared" si="2"/>
        <v>#REF!</v>
      </c>
    </row>
    <row r="46" spans="4:35" ht="15">
      <c r="D46">
        <v>3</v>
      </c>
      <c r="E46">
        <f>_xlfn.IFERROR(LARGE(CHOOSE({1;2;3;4;5;6},E$3,E$4,E$5,E$9,E$10,E$11),$D46),"")</f>
      </c>
      <c r="F46">
        <f>_xlfn.IFERROR(LARGE(CHOOSE({1;2;3;4;5;6},F$3,F$4,F$5,F$9,F$10,F$11),$D46),"")</f>
      </c>
      <c r="G46">
        <f>_xlfn.IFERROR(LARGE(CHOOSE({1;2;3;4;5;6},G$3,G$4,G$5,G$9,G$10,G$11),$D46),"")</f>
      </c>
      <c r="H46">
        <f>_xlfn.IFERROR(LARGE(CHOOSE({1;2;3;4;5;6},H$3,H$4,H$5,H$9,H$10,H$11),$D46),"")</f>
      </c>
      <c r="I46">
        <f>_xlfn.IFERROR(LARGE(CHOOSE({1;2;3;4;5;6},I$3,I$4,I$5,I$9,I$10,I$11),$D46),"")</f>
      </c>
      <c r="J46">
        <f>_xlfn.IFERROR(LARGE(CHOOSE({1;2;3;4;5;6},J$3,J$4,J$5,J$9,J$10,J$11),$D46),"")</f>
      </c>
      <c r="K46">
        <f>_xlfn.IFERROR(LARGE(CHOOSE({1;2;3;4;5;6},K$3,K$4,K$5,K$9,K$10,K$11),$D46),"")</f>
      </c>
      <c r="L46">
        <f>_xlfn.IFERROR(LARGE(CHOOSE({1;2;3;4;5;6},L$3,L$4,L$5,L$9,L$10,L$11),$D46),"")</f>
      </c>
      <c r="M46">
        <f>_xlfn.IFERROR(LARGE(CHOOSE({1;2;3;4;5;6},M$3,M$4,M$5,M$9,M$10,M$11),$D46),"")</f>
      </c>
      <c r="X46" t="e">
        <f ca="1">CONCATENATE(INDIRECT(ADDRESS($S$3+ROW(X46)-2,$S$7,1,1,CONCATENATE("[",$S$1,"]",X$1))),COUNTIF(OFFSET(INDIRECT(ADDRESS($S$3,$S$7,1,1,CONCATENATE("[",$S$1,"]",X$1))),0,0,ROW(X46)-1),INDIRECT(ADDRESS($S$3+ROW(X46)-2,$S$7,1,1,CONCATENATE("[",$S$1,"]",X$1)))))</f>
        <v>#REF!</v>
      </c>
      <c r="Y46" t="e">
        <f ca="1" t="shared" si="5"/>
        <v>#REF!</v>
      </c>
      <c r="Z46" t="e">
        <f ca="1" t="shared" si="5"/>
        <v>#REF!</v>
      </c>
      <c r="AA46" t="e">
        <f ca="1" t="shared" si="5"/>
        <v>#REF!</v>
      </c>
      <c r="AB46" t="e">
        <f ca="1" t="shared" si="5"/>
        <v>#REF!</v>
      </c>
      <c r="AC46" t="e">
        <f ca="1" t="shared" si="5"/>
        <v>#REF!</v>
      </c>
      <c r="AD46" t="e">
        <f ca="1" t="shared" si="5"/>
        <v>#REF!</v>
      </c>
      <c r="AE46" t="e">
        <f ca="1" t="shared" si="5"/>
        <v>#REF!</v>
      </c>
      <c r="AF46" t="e">
        <f ca="1" t="shared" si="5"/>
        <v>#REF!</v>
      </c>
      <c r="AG46" t="e">
        <f ca="1" t="shared" si="5"/>
        <v>#REF!</v>
      </c>
      <c r="AH46" t="e">
        <f ca="1" t="shared" si="5"/>
        <v>#REF!</v>
      </c>
      <c r="AI46" t="e">
        <f ca="1" t="shared" si="2"/>
        <v>#REF!</v>
      </c>
    </row>
    <row r="47" spans="3:35" ht="15">
      <c r="C47" t="s">
        <v>316</v>
      </c>
      <c r="D47">
        <v>1</v>
      </c>
      <c r="E47">
        <f>_xlfn.IFERROR(LARGE(CHOOSE({1;2;3;4;5;6},E$6,E$7,E$8,E$12,E$13,E$14),$D47),"")</f>
      </c>
      <c r="F47">
        <f>_xlfn.IFERROR(LARGE(CHOOSE({1;2;3;4;5;6},F$6,F$7,F$8,F$12,F$13,F$14),$D47),"")</f>
      </c>
      <c r="G47">
        <f>_xlfn.IFERROR(LARGE(CHOOSE({1;2;3;4;5;6},G$6,G$7,G$8,G$12,G$13,G$14),$D47),"")</f>
      </c>
      <c r="H47">
        <f>_xlfn.IFERROR(LARGE(CHOOSE({1;2;3;4;5;6},H$6,H$7,H$8,H$12,H$13,H$14),$D47),"")</f>
      </c>
      <c r="I47">
        <f>_xlfn.IFERROR(LARGE(CHOOSE({1;2;3;4;5;6},I$6,I$7,I$8,I$12,I$13,I$14),$D47),"")</f>
      </c>
      <c r="J47">
        <f>_xlfn.IFERROR(LARGE(CHOOSE({1;2;3;4;5;6},J$6,J$7,J$8,J$12,J$13,J$14),$D47),"")</f>
      </c>
      <c r="K47">
        <f>_xlfn.IFERROR(LARGE(CHOOSE({1;2;3;4;5;6},K$6,K$7,K$8,K$12,K$13,K$14),$D47),"")</f>
      </c>
      <c r="L47">
        <f>_xlfn.IFERROR(LARGE(CHOOSE({1;2;3;4;5;6},L$6,L$7,L$8,L$12,L$13,L$14),$D47),"")</f>
      </c>
      <c r="M47">
        <f>_xlfn.IFERROR(LARGE(CHOOSE({1;2;3;4;5;6},M$6,M$7,M$8,M$12,M$13,M$14),$D47),"")</f>
      </c>
      <c r="X47" t="e">
        <f ca="1">CONCATENATE(INDIRECT(ADDRESS($S$3+ROW(X47)-2,$S$7,1,1,CONCATENATE("[",$S$1,"]",X$1))),COUNTIF(OFFSET(INDIRECT(ADDRESS($S$3,$S$7,1,1,CONCATENATE("[",$S$1,"]",X$1))),0,0,ROW(X47)-1),INDIRECT(ADDRESS($S$3+ROW(X47)-2,$S$7,1,1,CONCATENATE("[",$S$1,"]",X$1)))))</f>
        <v>#REF!</v>
      </c>
      <c r="Y47" t="e">
        <f ca="1" t="shared" si="5"/>
        <v>#REF!</v>
      </c>
      <c r="Z47" t="e">
        <f ca="1" t="shared" si="5"/>
        <v>#REF!</v>
      </c>
      <c r="AA47" t="e">
        <f ca="1" t="shared" si="5"/>
        <v>#REF!</v>
      </c>
      <c r="AB47" t="e">
        <f ca="1" t="shared" si="5"/>
        <v>#REF!</v>
      </c>
      <c r="AC47" t="e">
        <f ca="1" t="shared" si="5"/>
        <v>#REF!</v>
      </c>
      <c r="AD47" t="e">
        <f ca="1" t="shared" si="5"/>
        <v>#REF!</v>
      </c>
      <c r="AE47" t="e">
        <f ca="1" t="shared" si="5"/>
        <v>#REF!</v>
      </c>
      <c r="AF47" t="e">
        <f ca="1" t="shared" si="5"/>
        <v>#REF!</v>
      </c>
      <c r="AG47" t="e">
        <f ca="1" t="shared" si="5"/>
        <v>#REF!</v>
      </c>
      <c r="AH47" t="e">
        <f ca="1" t="shared" si="5"/>
        <v>#REF!</v>
      </c>
      <c r="AI47" t="e">
        <f ca="1" t="shared" si="2"/>
        <v>#REF!</v>
      </c>
    </row>
    <row r="48" spans="4:35" ht="15">
      <c r="D48">
        <v>2</v>
      </c>
      <c r="E48">
        <f>_xlfn.IFERROR(LARGE(CHOOSE({1;2;3;4;5;6},E$6,E$7,E$8,E$12,E$13,E$14),$D48),"")</f>
      </c>
      <c r="F48">
        <f>_xlfn.IFERROR(LARGE(CHOOSE({1;2;3;4;5;6},F$6,F$7,F$8,F$12,F$13,F$14),$D48),"")</f>
      </c>
      <c r="G48">
        <f>_xlfn.IFERROR(LARGE(CHOOSE({1;2;3;4;5;6},G$6,G$7,G$8,G$12,G$13,G$14),$D48),"")</f>
      </c>
      <c r="H48">
        <f>_xlfn.IFERROR(LARGE(CHOOSE({1;2;3;4;5;6},H$6,H$7,H$8,H$12,H$13,H$14),$D48),"")</f>
      </c>
      <c r="I48">
        <f>_xlfn.IFERROR(LARGE(CHOOSE({1;2;3;4;5;6},I$6,I$7,I$8,I$12,I$13,I$14),$D48),"")</f>
      </c>
      <c r="J48">
        <f>_xlfn.IFERROR(LARGE(CHOOSE({1;2;3;4;5;6},J$6,J$7,J$8,J$12,J$13,J$14),$D48),"")</f>
      </c>
      <c r="K48">
        <f>_xlfn.IFERROR(LARGE(CHOOSE({1;2;3;4;5;6},K$6,K$7,K$8,K$12,K$13,K$14),$D48),"")</f>
      </c>
      <c r="L48">
        <f>_xlfn.IFERROR(LARGE(CHOOSE({1;2;3;4;5;6},L$6,L$7,L$8,L$12,L$13,L$14),$D48),"")</f>
      </c>
      <c r="M48">
        <f>_xlfn.IFERROR(LARGE(CHOOSE({1;2;3;4;5;6},M$6,M$7,M$8,M$12,M$13,M$14),$D48),"")</f>
      </c>
      <c r="X48" t="e">
        <f ca="1">CONCATENATE(INDIRECT(ADDRESS($S$3+ROW(X48)-2,$S$7,1,1,CONCATENATE("[",$S$1,"]",X$1))),COUNTIF(OFFSET(INDIRECT(ADDRESS($S$3,$S$7,1,1,CONCATENATE("[",$S$1,"]",X$1))),0,0,ROW(X48)-1),INDIRECT(ADDRESS($S$3+ROW(X48)-2,$S$7,1,1,CONCATENATE("[",$S$1,"]",X$1)))))</f>
        <v>#REF!</v>
      </c>
      <c r="Y48" t="e">
        <f ca="1" t="shared" si="5"/>
        <v>#REF!</v>
      </c>
      <c r="Z48" t="e">
        <f ca="1" t="shared" si="5"/>
        <v>#REF!</v>
      </c>
      <c r="AA48" t="e">
        <f ca="1" t="shared" si="5"/>
        <v>#REF!</v>
      </c>
      <c r="AB48" t="e">
        <f ca="1" t="shared" si="5"/>
        <v>#REF!</v>
      </c>
      <c r="AC48" t="e">
        <f ca="1" t="shared" si="5"/>
        <v>#REF!</v>
      </c>
      <c r="AD48" t="e">
        <f ca="1" t="shared" si="5"/>
        <v>#REF!</v>
      </c>
      <c r="AE48" t="e">
        <f ca="1" t="shared" si="5"/>
        <v>#REF!</v>
      </c>
      <c r="AF48" t="e">
        <f ca="1" t="shared" si="5"/>
        <v>#REF!</v>
      </c>
      <c r="AG48" t="e">
        <f ca="1" t="shared" si="5"/>
        <v>#REF!</v>
      </c>
      <c r="AH48" t="e">
        <f ca="1" t="shared" si="5"/>
        <v>#REF!</v>
      </c>
      <c r="AI48" t="e">
        <f ca="1" t="shared" si="2"/>
        <v>#REF!</v>
      </c>
    </row>
    <row r="49" spans="4:35" ht="15">
      <c r="D49">
        <v>3</v>
      </c>
      <c r="E49">
        <f>_xlfn.IFERROR(LARGE(CHOOSE({1;2;3;4;5;6},E$6,E$7,E$8,E$12,E$13,E$14),$D49),"")</f>
      </c>
      <c r="F49">
        <f>_xlfn.IFERROR(LARGE(CHOOSE({1;2;3;4;5;6},F$6,F$7,F$8,F$12,F$13,F$14),$D49),"")</f>
      </c>
      <c r="G49">
        <f>_xlfn.IFERROR(LARGE(CHOOSE({1;2;3;4;5;6},G$6,G$7,G$8,G$12,G$13,G$14),$D49),"")</f>
      </c>
      <c r="H49">
        <f>_xlfn.IFERROR(LARGE(CHOOSE({1;2;3;4;5;6},H$6,H$7,H$8,H$12,H$13,H$14),$D49),"")</f>
      </c>
      <c r="I49">
        <f>_xlfn.IFERROR(LARGE(CHOOSE({1;2;3;4;5;6},I$6,I$7,I$8,I$12,I$13,I$14),$D49),"")</f>
      </c>
      <c r="J49">
        <f>_xlfn.IFERROR(LARGE(CHOOSE({1;2;3;4;5;6},J$6,J$7,J$8,J$12,J$13,J$14),$D49),"")</f>
      </c>
      <c r="K49">
        <f>_xlfn.IFERROR(LARGE(CHOOSE({1;2;3;4;5;6},K$6,K$7,K$8,K$12,K$13,K$14),$D49),"")</f>
      </c>
      <c r="L49">
        <f>_xlfn.IFERROR(LARGE(CHOOSE({1;2;3;4;5;6},L$6,L$7,L$8,L$12,L$13,L$14),$D49),"")</f>
      </c>
      <c r="M49">
        <f>_xlfn.IFERROR(LARGE(CHOOSE({1;2;3;4;5;6},M$6,M$7,M$8,M$12,M$13,M$14),$D49),"")</f>
      </c>
      <c r="X49" t="e">
        <f ca="1">CONCATENATE(INDIRECT(ADDRESS($S$3+ROW(X49)-2,$S$7,1,1,CONCATENATE("[",$S$1,"]",X$1))),COUNTIF(OFFSET(INDIRECT(ADDRESS($S$3,$S$7,1,1,CONCATENATE("[",$S$1,"]",X$1))),0,0,ROW(X49)-1),INDIRECT(ADDRESS($S$3+ROW(X49)-2,$S$7,1,1,CONCATENATE("[",$S$1,"]",X$1)))))</f>
        <v>#REF!</v>
      </c>
      <c r="Y49" t="e">
        <f ca="1" t="shared" si="5"/>
        <v>#REF!</v>
      </c>
      <c r="Z49" t="e">
        <f ca="1" t="shared" si="5"/>
        <v>#REF!</v>
      </c>
      <c r="AA49" t="e">
        <f ca="1" t="shared" si="5"/>
        <v>#REF!</v>
      </c>
      <c r="AB49" t="e">
        <f ca="1" t="shared" si="5"/>
        <v>#REF!</v>
      </c>
      <c r="AC49" t="e">
        <f ca="1" t="shared" si="5"/>
        <v>#REF!</v>
      </c>
      <c r="AD49" t="e">
        <f ca="1" t="shared" si="5"/>
        <v>#REF!</v>
      </c>
      <c r="AE49" t="e">
        <f ca="1" t="shared" si="5"/>
        <v>#REF!</v>
      </c>
      <c r="AF49" t="e">
        <f ca="1" t="shared" si="5"/>
        <v>#REF!</v>
      </c>
      <c r="AG49" t="e">
        <f ca="1" t="shared" si="5"/>
        <v>#REF!</v>
      </c>
      <c r="AH49" t="e">
        <f ca="1" t="shared" si="5"/>
        <v>#REF!</v>
      </c>
      <c r="AI49" t="e">
        <f ca="1" t="shared" si="2"/>
        <v>#REF!</v>
      </c>
    </row>
    <row r="50" spans="3:35" ht="15">
      <c r="C50" t="s">
        <v>317</v>
      </c>
      <c r="D50">
        <v>1</v>
      </c>
      <c r="E50">
        <f>_xlfn.IFERROR(LARGE(CHOOSE({1;2;3;4;5;6},E$15,E$16,E$17,E$21,E$22,E$23),$D50),"")</f>
      </c>
      <c r="F50">
        <f>_xlfn.IFERROR(LARGE(CHOOSE({1;2;3;4;5;6},F$15,F$16,F$17,F$21,F$22,F$23),$D50),"")</f>
      </c>
      <c r="G50">
        <f>_xlfn.IFERROR(LARGE(CHOOSE({1;2;3;4;5;6},G$15,G$16,G$17,G$21,G$22,G$23),$D50),"")</f>
      </c>
      <c r="H50">
        <f>_xlfn.IFERROR(LARGE(CHOOSE({1;2;3;4;5;6},H$15,H$16,H$17,H$21,H$22,H$23),$D50),"")</f>
      </c>
      <c r="I50">
        <f>_xlfn.IFERROR(LARGE(CHOOSE({1;2;3;4;5;6},I$15,I$16,I$17,I$21,I$22,I$23),$D50),"")</f>
      </c>
      <c r="J50">
        <f>_xlfn.IFERROR(LARGE(CHOOSE({1;2;3;4;5;6},J$15,J$16,J$17,J$21,J$22,J$23),$D50),"")</f>
      </c>
      <c r="K50">
        <f>_xlfn.IFERROR(LARGE(CHOOSE({1;2;3;4;5;6},K$15,K$16,K$17,K$21,K$22,K$23),$D50),"")</f>
      </c>
      <c r="L50">
        <f>_xlfn.IFERROR(LARGE(CHOOSE({1;2;3;4;5;6},L$15,L$16,L$17,L$21,L$22,L$23),$D50),"")</f>
      </c>
      <c r="M50">
        <f>_xlfn.IFERROR(LARGE(CHOOSE({1;2;3;4;5;6},M$15,M$16,M$17,M$21,M$22,M$23),$D50),"")</f>
      </c>
      <c r="X50" t="e">
        <f ca="1">CONCATENATE(INDIRECT(ADDRESS($S$3+ROW(X50)-2,$S$7,1,1,CONCATENATE("[",$S$1,"]",X$1))),COUNTIF(OFFSET(INDIRECT(ADDRESS($S$3,$S$7,1,1,CONCATENATE("[",$S$1,"]",X$1))),0,0,ROW(X50)-1),INDIRECT(ADDRESS($S$3+ROW(X50)-2,$S$7,1,1,CONCATENATE("[",$S$1,"]",X$1)))))</f>
        <v>#REF!</v>
      </c>
      <c r="Y50" t="e">
        <f ca="1" t="shared" si="5"/>
        <v>#REF!</v>
      </c>
      <c r="Z50" t="e">
        <f ca="1" t="shared" si="5"/>
        <v>#REF!</v>
      </c>
      <c r="AA50" t="e">
        <f ca="1" t="shared" si="5"/>
        <v>#REF!</v>
      </c>
      <c r="AB50" t="e">
        <f ca="1" t="shared" si="5"/>
        <v>#REF!</v>
      </c>
      <c r="AC50" t="e">
        <f ca="1" t="shared" si="5"/>
        <v>#REF!</v>
      </c>
      <c r="AD50" t="e">
        <f ca="1" t="shared" si="5"/>
        <v>#REF!</v>
      </c>
      <c r="AE50" t="e">
        <f ca="1" t="shared" si="5"/>
        <v>#REF!</v>
      </c>
      <c r="AF50" t="e">
        <f ca="1" t="shared" si="5"/>
        <v>#REF!</v>
      </c>
      <c r="AG50" t="e">
        <f ca="1" t="shared" si="5"/>
        <v>#REF!</v>
      </c>
      <c r="AH50" t="e">
        <f ca="1" t="shared" si="5"/>
        <v>#REF!</v>
      </c>
      <c r="AI50" t="e">
        <f ca="1" t="shared" si="2"/>
        <v>#REF!</v>
      </c>
    </row>
    <row r="51" spans="4:35" ht="15">
      <c r="D51">
        <v>2</v>
      </c>
      <c r="E51">
        <f>_xlfn.IFERROR(LARGE(CHOOSE({1;2;3;4;5;6},E$15,E$16,E$17,E$21,E$22,E$23),$D51),"")</f>
      </c>
      <c r="F51">
        <f>_xlfn.IFERROR(LARGE(CHOOSE({1;2;3;4;5;6},F$15,F$16,F$17,F$21,F$22,F$23),$D51),"")</f>
      </c>
      <c r="G51">
        <f>_xlfn.IFERROR(LARGE(CHOOSE({1;2;3;4;5;6},G$15,G$16,G$17,G$21,G$22,G$23),$D51),"")</f>
      </c>
      <c r="H51">
        <f>_xlfn.IFERROR(LARGE(CHOOSE({1;2;3;4;5;6},H$15,H$16,H$17,H$21,H$22,H$23),$D51),"")</f>
      </c>
      <c r="I51">
        <f>_xlfn.IFERROR(LARGE(CHOOSE({1;2;3;4;5;6},I$15,I$16,I$17,I$21,I$22,I$23),$D51),"")</f>
      </c>
      <c r="J51">
        <f>_xlfn.IFERROR(LARGE(CHOOSE({1;2;3;4;5;6},J$15,J$16,J$17,J$21,J$22,J$23),$D51),"")</f>
      </c>
      <c r="K51">
        <f>_xlfn.IFERROR(LARGE(CHOOSE({1;2;3;4;5;6},K$15,K$16,K$17,K$21,K$22,K$23),$D51),"")</f>
      </c>
      <c r="L51">
        <f>_xlfn.IFERROR(LARGE(CHOOSE({1;2;3;4;5;6},L$15,L$16,L$17,L$21,L$22,L$23),$D51),"")</f>
      </c>
      <c r="M51">
        <f>_xlfn.IFERROR(LARGE(CHOOSE({1;2;3;4;5;6},M$15,M$16,M$17,M$21,M$22,M$23),$D51),"")</f>
      </c>
      <c r="X51" t="e">
        <f ca="1">CONCATENATE(INDIRECT(ADDRESS($S$3+ROW(X51)-2,$S$7,1,1,CONCATENATE("[",$S$1,"]",X$1))),COUNTIF(OFFSET(INDIRECT(ADDRESS($S$3,$S$7,1,1,CONCATENATE("[",$S$1,"]",X$1))),0,0,ROW(X51)-1),INDIRECT(ADDRESS($S$3+ROW(X51)-2,$S$7,1,1,CONCATENATE("[",$S$1,"]",X$1)))))</f>
        <v>#REF!</v>
      </c>
      <c r="Y51" t="e">
        <f ca="1" t="shared" si="5"/>
        <v>#REF!</v>
      </c>
      <c r="Z51" t="e">
        <f ca="1" t="shared" si="5"/>
        <v>#REF!</v>
      </c>
      <c r="AA51" t="e">
        <f ca="1" t="shared" si="5"/>
        <v>#REF!</v>
      </c>
      <c r="AB51" t="e">
        <f ca="1" t="shared" si="5"/>
        <v>#REF!</v>
      </c>
      <c r="AC51" t="e">
        <f ca="1" t="shared" si="5"/>
        <v>#REF!</v>
      </c>
      <c r="AD51" t="e">
        <f ca="1" t="shared" si="5"/>
        <v>#REF!</v>
      </c>
      <c r="AE51" t="e">
        <f ca="1" t="shared" si="5"/>
        <v>#REF!</v>
      </c>
      <c r="AF51" t="e">
        <f ca="1" t="shared" si="5"/>
        <v>#REF!</v>
      </c>
      <c r="AG51" t="e">
        <f ca="1" t="shared" si="5"/>
        <v>#REF!</v>
      </c>
      <c r="AH51" t="e">
        <f ca="1" t="shared" si="5"/>
        <v>#REF!</v>
      </c>
      <c r="AI51" t="e">
        <f ca="1" t="shared" si="2"/>
        <v>#REF!</v>
      </c>
    </row>
    <row r="52" spans="4:35" ht="15">
      <c r="D52">
        <v>3</v>
      </c>
      <c r="E52">
        <f>_xlfn.IFERROR(LARGE(CHOOSE({1;2;3;4;5;6},E$15,E$16,E$17,E$21,E$22,E$23),$D52),"")</f>
      </c>
      <c r="F52">
        <f>_xlfn.IFERROR(LARGE(CHOOSE({1;2;3;4;5;6},F$15,F$16,F$17,F$21,F$22,F$23),$D52),"")</f>
      </c>
      <c r="G52">
        <f>_xlfn.IFERROR(LARGE(CHOOSE({1;2;3;4;5;6},G$15,G$16,G$17,G$21,G$22,G$23),$D52),"")</f>
      </c>
      <c r="H52">
        <f>_xlfn.IFERROR(LARGE(CHOOSE({1;2;3;4;5;6},H$15,H$16,H$17,H$21,H$22,H$23),$D52),"")</f>
      </c>
      <c r="I52">
        <f>_xlfn.IFERROR(LARGE(CHOOSE({1;2;3;4;5;6},I$15,I$16,I$17,I$21,I$22,I$23),$D52),"")</f>
      </c>
      <c r="J52">
        <f>_xlfn.IFERROR(LARGE(CHOOSE({1;2;3;4;5;6},J$15,J$16,J$17,J$21,J$22,J$23),$D52),"")</f>
      </c>
      <c r="K52">
        <f>_xlfn.IFERROR(LARGE(CHOOSE({1;2;3;4;5;6},K$15,K$16,K$17,K$21,K$22,K$23),$D52),"")</f>
      </c>
      <c r="L52">
        <f>_xlfn.IFERROR(LARGE(CHOOSE({1;2;3;4;5;6},L$15,L$16,L$17,L$21,L$22,L$23),$D52),"")</f>
      </c>
      <c r="M52">
        <f>_xlfn.IFERROR(LARGE(CHOOSE({1;2;3;4;5;6},M$15,M$16,M$17,M$21,M$22,M$23),$D52),"")</f>
      </c>
      <c r="X52" t="e">
        <f ca="1">CONCATENATE(INDIRECT(ADDRESS($S$3+ROW(X52)-2,$S$7,1,1,CONCATENATE("[",$S$1,"]",X$1))),COUNTIF(OFFSET(INDIRECT(ADDRESS($S$3,$S$7,1,1,CONCATENATE("[",$S$1,"]",X$1))),0,0,ROW(X52)-1),INDIRECT(ADDRESS($S$3+ROW(X52)-2,$S$7,1,1,CONCATENATE("[",$S$1,"]",X$1)))))</f>
        <v>#REF!</v>
      </c>
      <c r="Y52" t="e">
        <f ca="1" t="shared" si="5"/>
        <v>#REF!</v>
      </c>
      <c r="Z52" t="e">
        <f ca="1" t="shared" si="5"/>
        <v>#REF!</v>
      </c>
      <c r="AA52" t="e">
        <f ca="1" t="shared" si="5"/>
        <v>#REF!</v>
      </c>
      <c r="AB52" t="e">
        <f ca="1" t="shared" si="5"/>
        <v>#REF!</v>
      </c>
      <c r="AC52" t="e">
        <f ca="1" t="shared" si="5"/>
        <v>#REF!</v>
      </c>
      <c r="AD52" t="e">
        <f ca="1" t="shared" si="5"/>
        <v>#REF!</v>
      </c>
      <c r="AE52" t="e">
        <f ca="1" t="shared" si="5"/>
        <v>#REF!</v>
      </c>
      <c r="AF52" t="e">
        <f ca="1" t="shared" si="5"/>
        <v>#REF!</v>
      </c>
      <c r="AG52" t="e">
        <f ca="1" t="shared" si="5"/>
        <v>#REF!</v>
      </c>
      <c r="AH52" t="e">
        <f ca="1" t="shared" si="5"/>
        <v>#REF!</v>
      </c>
      <c r="AI52" t="e">
        <f ca="1" t="shared" si="2"/>
        <v>#REF!</v>
      </c>
    </row>
    <row r="53" spans="3:35" ht="15">
      <c r="C53" t="s">
        <v>318</v>
      </c>
      <c r="D53">
        <v>1</v>
      </c>
      <c r="E53">
        <f>_xlfn.IFERROR(LARGE(CHOOSE({1;2;3;4;5;6},E$18,E$19,E$20,E$24,E$25,E$26),$D53),"")</f>
      </c>
      <c r="F53">
        <f>_xlfn.IFERROR(LARGE(CHOOSE({1;2;3;4;5;6},F$18,F$19,F$20,F$24,F$25,F$26),$D53),"")</f>
      </c>
      <c r="G53">
        <f>_xlfn.IFERROR(LARGE(CHOOSE({1;2;3;4;5;6},G$18,G$19,G$20,G$24,G$25,G$26),$D53),"")</f>
      </c>
      <c r="H53">
        <f>_xlfn.IFERROR(LARGE(CHOOSE({1;2;3;4;5;6},H$18,H$19,H$20,H$24,H$25,H$26),$D53),"")</f>
      </c>
      <c r="I53">
        <f>_xlfn.IFERROR(LARGE(CHOOSE({1;2;3;4;5;6},I$18,I$19,I$20,I$24,I$25,I$26),$D53),"")</f>
      </c>
      <c r="J53">
        <f>_xlfn.IFERROR(LARGE(CHOOSE({1;2;3;4;5;6},J$18,J$19,J$20,J$24,J$25,J$26),$D53),"")</f>
      </c>
      <c r="K53">
        <f>_xlfn.IFERROR(LARGE(CHOOSE({1;2;3;4;5;6},K$18,K$19,K$20,K$24,K$25,K$26),$D53),"")</f>
      </c>
      <c r="L53">
        <f>_xlfn.IFERROR(LARGE(CHOOSE({1;2;3;4;5;6},L$18,L$19,L$20,L$24,L$25,L$26),$D53),"")</f>
      </c>
      <c r="M53">
        <f>_xlfn.IFERROR(LARGE(CHOOSE({1;2;3;4;5;6},M$18,M$19,M$20,M$24,M$25,M$26),$D53),"")</f>
      </c>
      <c r="X53" t="e">
        <f ca="1">CONCATENATE(INDIRECT(ADDRESS($S$3+ROW(X53)-2,$S$7,1,1,CONCATENATE("[",$S$1,"]",X$1))),COUNTIF(OFFSET(INDIRECT(ADDRESS($S$3,$S$7,1,1,CONCATENATE("[",$S$1,"]",X$1))),0,0,ROW(X53)-1),INDIRECT(ADDRESS($S$3+ROW(X53)-2,$S$7,1,1,CONCATENATE("[",$S$1,"]",X$1)))))</f>
        <v>#REF!</v>
      </c>
      <c r="Y53" t="e">
        <f ca="1" t="shared" si="5"/>
        <v>#REF!</v>
      </c>
      <c r="Z53" t="e">
        <f ca="1" t="shared" si="5"/>
        <v>#REF!</v>
      </c>
      <c r="AA53" t="e">
        <f ca="1" t="shared" si="5"/>
        <v>#REF!</v>
      </c>
      <c r="AB53" t="e">
        <f ca="1" t="shared" si="5"/>
        <v>#REF!</v>
      </c>
      <c r="AC53" t="e">
        <f ca="1" t="shared" si="5"/>
        <v>#REF!</v>
      </c>
      <c r="AD53" t="e">
        <f ca="1" t="shared" si="5"/>
        <v>#REF!</v>
      </c>
      <c r="AE53" t="e">
        <f ca="1" t="shared" si="5"/>
        <v>#REF!</v>
      </c>
      <c r="AF53" t="e">
        <f ca="1" t="shared" si="5"/>
        <v>#REF!</v>
      </c>
      <c r="AG53" t="e">
        <f ca="1" t="shared" si="5"/>
        <v>#REF!</v>
      </c>
      <c r="AH53" t="e">
        <f ca="1" t="shared" si="5"/>
        <v>#REF!</v>
      </c>
      <c r="AI53" t="e">
        <f ca="1" t="shared" si="2"/>
        <v>#REF!</v>
      </c>
    </row>
    <row r="54" spans="4:35" ht="15">
      <c r="D54">
        <v>2</v>
      </c>
      <c r="E54">
        <f>_xlfn.IFERROR(LARGE(CHOOSE({1;2;3;4;5;6},E$18,E$19,E$20,E$24,E$25,E$26),$D54),"")</f>
      </c>
      <c r="F54">
        <f>_xlfn.IFERROR(LARGE(CHOOSE({1;2;3;4;5;6},F$18,F$19,F$20,F$24,F$25,F$26),$D54),"")</f>
      </c>
      <c r="G54">
        <f>_xlfn.IFERROR(LARGE(CHOOSE({1;2;3;4;5;6},G$18,G$19,G$20,G$24,G$25,G$26),$D54),"")</f>
      </c>
      <c r="H54">
        <f>_xlfn.IFERROR(LARGE(CHOOSE({1;2;3;4;5;6},H$18,H$19,H$20,H$24,H$25,H$26),$D54),"")</f>
      </c>
      <c r="I54">
        <f>_xlfn.IFERROR(LARGE(CHOOSE({1;2;3;4;5;6},I$18,I$19,I$20,I$24,I$25,I$26),$D54),"")</f>
      </c>
      <c r="J54">
        <f>_xlfn.IFERROR(LARGE(CHOOSE({1;2;3;4;5;6},J$18,J$19,J$20,J$24,J$25,J$26),$D54),"")</f>
      </c>
      <c r="K54">
        <f>_xlfn.IFERROR(LARGE(CHOOSE({1;2;3;4;5;6},K$18,K$19,K$20,K$24,K$25,K$26),$D54),"")</f>
      </c>
      <c r="L54">
        <f>_xlfn.IFERROR(LARGE(CHOOSE({1;2;3;4;5;6},L$18,L$19,L$20,L$24,L$25,L$26),$D54),"")</f>
      </c>
      <c r="M54">
        <f>_xlfn.IFERROR(LARGE(CHOOSE({1;2;3;4;5;6},M$18,M$19,M$20,M$24,M$25,M$26),$D54),"")</f>
      </c>
      <c r="X54" t="e">
        <f ca="1">CONCATENATE(INDIRECT(ADDRESS($S$3+ROW(X54)-2,$S$7,1,1,CONCATENATE("[",$S$1,"]",X$1))),COUNTIF(OFFSET(INDIRECT(ADDRESS($S$3,$S$7,1,1,CONCATENATE("[",$S$1,"]",X$1))),0,0,ROW(X54)-1),INDIRECT(ADDRESS($S$3+ROW(X54)-2,$S$7,1,1,CONCATENATE("[",$S$1,"]",X$1)))))</f>
        <v>#REF!</v>
      </c>
      <c r="Y54" t="e">
        <f aca="true" ca="1" t="shared" si="6" ref="Y54:AH58">CONCATENATE(INDIRECT(ADDRESS($S$3+ROW(Y54)-2,$S$7,1,1,CONCATENATE("[",$S$1,"]",Y$1))),COUNTIF(OFFSET(INDIRECT(ADDRESS($S$3,$S$7,1,1,CONCATENATE("[",$S$1,"]",Y$1))),0,0,ROW(Y54)-1),INDIRECT(ADDRESS($S$3+ROW(Y54)-2,$S$7,1,1,CONCATENATE("[",$S$1,"]",Y$1)))))</f>
        <v>#REF!</v>
      </c>
      <c r="Z54" t="e">
        <f ca="1" t="shared" si="6"/>
        <v>#REF!</v>
      </c>
      <c r="AA54" t="e">
        <f ca="1" t="shared" si="6"/>
        <v>#REF!</v>
      </c>
      <c r="AB54" t="e">
        <f ca="1" t="shared" si="6"/>
        <v>#REF!</v>
      </c>
      <c r="AC54" t="e">
        <f ca="1" t="shared" si="6"/>
        <v>#REF!</v>
      </c>
      <c r="AD54" t="e">
        <f ca="1" t="shared" si="6"/>
        <v>#REF!</v>
      </c>
      <c r="AE54" t="e">
        <f ca="1" t="shared" si="6"/>
        <v>#REF!</v>
      </c>
      <c r="AF54" t="e">
        <f ca="1" t="shared" si="6"/>
        <v>#REF!</v>
      </c>
      <c r="AG54" t="e">
        <f ca="1" t="shared" si="6"/>
        <v>#REF!</v>
      </c>
      <c r="AH54" t="e">
        <f ca="1" t="shared" si="6"/>
        <v>#REF!</v>
      </c>
      <c r="AI54" t="e">
        <f ca="1" t="shared" si="2"/>
        <v>#REF!</v>
      </c>
    </row>
    <row r="55" spans="4:35" ht="15">
      <c r="D55">
        <v>3</v>
      </c>
      <c r="E55">
        <f>_xlfn.IFERROR(LARGE(CHOOSE({1;2;3;4;5;6},E$18,E$19,E$20,E$24,E$25,E$26),$D55),"")</f>
      </c>
      <c r="F55">
        <f>_xlfn.IFERROR(LARGE(CHOOSE({1;2;3;4;5;6},F$18,F$19,F$20,F$24,F$25,F$26),$D55),"")</f>
      </c>
      <c r="G55">
        <f>_xlfn.IFERROR(LARGE(CHOOSE({1;2;3;4;5;6},G$18,G$19,G$20,G$24,G$25,G$26),$D55),"")</f>
      </c>
      <c r="H55">
        <f>_xlfn.IFERROR(LARGE(CHOOSE({1;2;3;4;5;6},H$18,H$19,H$20,H$24,H$25,H$26),$D55),"")</f>
      </c>
      <c r="I55">
        <f>_xlfn.IFERROR(LARGE(CHOOSE({1;2;3;4;5;6},I$18,I$19,I$20,I$24,I$25,I$26),$D55),"")</f>
      </c>
      <c r="J55">
        <f>_xlfn.IFERROR(LARGE(CHOOSE({1;2;3;4;5;6},J$18,J$19,J$20,J$24,J$25,J$26),$D55),"")</f>
      </c>
      <c r="K55">
        <f>_xlfn.IFERROR(LARGE(CHOOSE({1;2;3;4;5;6},K$18,K$19,K$20,K$24,K$25,K$26),$D55),"")</f>
      </c>
      <c r="L55">
        <f>_xlfn.IFERROR(LARGE(CHOOSE({1;2;3;4;5;6},L$18,L$19,L$20,L$24,L$25,L$26),$D55),"")</f>
      </c>
      <c r="M55">
        <f>_xlfn.IFERROR(LARGE(CHOOSE({1;2;3;4;5;6},M$18,M$19,M$20,M$24,M$25,M$26),$D55),"")</f>
      </c>
      <c r="X55" t="e">
        <f ca="1">CONCATENATE(INDIRECT(ADDRESS($S$3+ROW(X55)-2,$S$7,1,1,CONCATENATE("[",$S$1,"]",X$1))),COUNTIF(OFFSET(INDIRECT(ADDRESS($S$3,$S$7,1,1,CONCATENATE("[",$S$1,"]",X$1))),0,0,ROW(X55)-1),INDIRECT(ADDRESS($S$3+ROW(X55)-2,$S$7,1,1,CONCATENATE("[",$S$1,"]",X$1)))))</f>
        <v>#REF!</v>
      </c>
      <c r="Y55" t="e">
        <f ca="1" t="shared" si="6"/>
        <v>#REF!</v>
      </c>
      <c r="Z55" t="e">
        <f ca="1" t="shared" si="6"/>
        <v>#REF!</v>
      </c>
      <c r="AA55" t="e">
        <f ca="1" t="shared" si="6"/>
        <v>#REF!</v>
      </c>
      <c r="AB55" t="e">
        <f ca="1" t="shared" si="6"/>
        <v>#REF!</v>
      </c>
      <c r="AC55" t="e">
        <f ca="1" t="shared" si="6"/>
        <v>#REF!</v>
      </c>
      <c r="AD55" t="e">
        <f ca="1" t="shared" si="6"/>
        <v>#REF!</v>
      </c>
      <c r="AE55" t="e">
        <f ca="1" t="shared" si="6"/>
        <v>#REF!</v>
      </c>
      <c r="AF55" t="e">
        <f ca="1" t="shared" si="6"/>
        <v>#REF!</v>
      </c>
      <c r="AG55" t="e">
        <f ca="1" t="shared" si="6"/>
        <v>#REF!</v>
      </c>
      <c r="AH55" t="e">
        <f ca="1" t="shared" si="6"/>
        <v>#REF!</v>
      </c>
      <c r="AI55" t="e">
        <f ca="1" t="shared" si="2"/>
        <v>#REF!</v>
      </c>
    </row>
    <row r="56" spans="24:35" ht="15">
      <c r="X56" t="e">
        <f ca="1">CONCATENATE(INDIRECT(ADDRESS($S$3+ROW(X56)-2,$S$7,1,1,CONCATENATE("[",$S$1,"]",X$1))),COUNTIF(OFFSET(INDIRECT(ADDRESS($S$3,$S$7,1,1,CONCATENATE("[",$S$1,"]",X$1))),0,0,ROW(X56)-1),INDIRECT(ADDRESS($S$3+ROW(X56)-2,$S$7,1,1,CONCATENATE("[",$S$1,"]",X$1)))))</f>
        <v>#REF!</v>
      </c>
      <c r="Y56" t="e">
        <f ca="1" t="shared" si="6"/>
        <v>#REF!</v>
      </c>
      <c r="Z56" t="e">
        <f ca="1" t="shared" si="6"/>
        <v>#REF!</v>
      </c>
      <c r="AA56" t="e">
        <f ca="1" t="shared" si="6"/>
        <v>#REF!</v>
      </c>
      <c r="AB56" t="e">
        <f ca="1" t="shared" si="6"/>
        <v>#REF!</v>
      </c>
      <c r="AC56" t="e">
        <f ca="1" t="shared" si="6"/>
        <v>#REF!</v>
      </c>
      <c r="AD56" t="e">
        <f ca="1" t="shared" si="6"/>
        <v>#REF!</v>
      </c>
      <c r="AE56" t="e">
        <f ca="1" t="shared" si="6"/>
        <v>#REF!</v>
      </c>
      <c r="AF56" t="e">
        <f ca="1" t="shared" si="6"/>
        <v>#REF!</v>
      </c>
      <c r="AG56" t="e">
        <f ca="1" t="shared" si="6"/>
        <v>#REF!</v>
      </c>
      <c r="AH56" t="e">
        <f ca="1" t="shared" si="6"/>
        <v>#REF!</v>
      </c>
      <c r="AI56" t="e">
        <f ca="1" t="shared" si="2"/>
        <v>#REF!</v>
      </c>
    </row>
    <row r="57" spans="24:35" ht="15">
      <c r="X57" t="e">
        <f ca="1">CONCATENATE(INDIRECT(ADDRESS($S$3+ROW(X57)-2,$S$7,1,1,CONCATENATE("[",$S$1,"]",X$1))),COUNTIF(OFFSET(INDIRECT(ADDRESS($S$3,$S$7,1,1,CONCATENATE("[",$S$1,"]",X$1))),0,0,ROW(X57)-1),INDIRECT(ADDRESS($S$3+ROW(X57)-2,$S$7,1,1,CONCATENATE("[",$S$1,"]",X$1)))))</f>
        <v>#REF!</v>
      </c>
      <c r="Y57" t="e">
        <f ca="1" t="shared" si="6"/>
        <v>#REF!</v>
      </c>
      <c r="Z57" t="e">
        <f ca="1" t="shared" si="6"/>
        <v>#REF!</v>
      </c>
      <c r="AA57" t="e">
        <f ca="1" t="shared" si="6"/>
        <v>#REF!</v>
      </c>
      <c r="AB57" t="e">
        <f ca="1" t="shared" si="6"/>
        <v>#REF!</v>
      </c>
      <c r="AC57" t="e">
        <f ca="1" t="shared" si="6"/>
        <v>#REF!</v>
      </c>
      <c r="AD57" t="e">
        <f ca="1" t="shared" si="6"/>
        <v>#REF!</v>
      </c>
      <c r="AE57" t="e">
        <f ca="1" t="shared" si="6"/>
        <v>#REF!</v>
      </c>
      <c r="AF57" t="e">
        <f ca="1" t="shared" si="6"/>
        <v>#REF!</v>
      </c>
      <c r="AG57" t="e">
        <f ca="1" t="shared" si="6"/>
        <v>#REF!</v>
      </c>
      <c r="AH57" t="e">
        <f ca="1" t="shared" si="6"/>
        <v>#REF!</v>
      </c>
      <c r="AI57" t="e">
        <f ca="1" t="shared" si="2"/>
        <v>#REF!</v>
      </c>
    </row>
    <row r="58" spans="24:35" ht="15">
      <c r="X58" t="e">
        <f ca="1">CONCATENATE(INDIRECT(ADDRESS($S$3+ROW(X58)-2,$S$7,1,1,CONCATENATE("[",$S$1,"]",X$1))),COUNTIF(OFFSET(INDIRECT(ADDRESS($S$3,$S$7,1,1,CONCATENATE("[",$S$1,"]",X$1))),0,0,ROW(X58)-1),INDIRECT(ADDRESS($S$3+ROW(X58)-2,$S$7,1,1,CONCATENATE("[",$S$1,"]",X$1)))))</f>
        <v>#REF!</v>
      </c>
      <c r="Y58" t="e">
        <f ca="1" t="shared" si="6"/>
        <v>#REF!</v>
      </c>
      <c r="Z58" t="e">
        <f ca="1" t="shared" si="6"/>
        <v>#REF!</v>
      </c>
      <c r="AA58" t="e">
        <f ca="1" t="shared" si="6"/>
        <v>#REF!</v>
      </c>
      <c r="AB58" t="e">
        <f ca="1" t="shared" si="6"/>
        <v>#REF!</v>
      </c>
      <c r="AC58" t="e">
        <f ca="1" t="shared" si="6"/>
        <v>#REF!</v>
      </c>
      <c r="AD58" t="e">
        <f ca="1" t="shared" si="6"/>
        <v>#REF!</v>
      </c>
      <c r="AE58" t="e">
        <f ca="1" t="shared" si="6"/>
        <v>#REF!</v>
      </c>
      <c r="AF58" t="e">
        <f ca="1" t="shared" si="6"/>
        <v>#REF!</v>
      </c>
      <c r="AG58" t="e">
        <f ca="1" t="shared" si="6"/>
        <v>#REF!</v>
      </c>
      <c r="AH58" t="e">
        <f ca="1" t="shared" si="6"/>
        <v>#REF!</v>
      </c>
      <c r="AI58" t="e">
        <f ca="1" t="shared" si="2"/>
        <v>#REF!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8">
      <selection activeCell="C38" sqref="C38"/>
    </sheetView>
  </sheetViews>
  <sheetFormatPr defaultColWidth="9.140625" defaultRowHeight="15"/>
  <sheetData>
    <row r="2" spans="1:10" ht="15">
      <c r="A2" s="25" t="s">
        <v>237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4.25">
      <c r="A3" s="5"/>
      <c r="B3" s="12"/>
      <c r="C3" s="12"/>
      <c r="D3" s="12"/>
      <c r="E3" s="12"/>
      <c r="F3" s="12"/>
      <c r="G3" s="12"/>
      <c r="H3" s="12"/>
      <c r="I3" s="12"/>
      <c r="J3" s="12"/>
    </row>
    <row r="4" spans="1:10" ht="14.25">
      <c r="A4" s="13"/>
      <c r="B4" s="14" t="s">
        <v>2</v>
      </c>
      <c r="C4" s="14" t="s">
        <v>17</v>
      </c>
      <c r="D4" s="14" t="s">
        <v>196</v>
      </c>
      <c r="E4" s="14" t="s">
        <v>19</v>
      </c>
      <c r="F4" s="14" t="s">
        <v>29</v>
      </c>
      <c r="G4" s="14" t="s">
        <v>39</v>
      </c>
      <c r="H4" s="14" t="s">
        <v>5</v>
      </c>
      <c r="I4" s="14" t="s">
        <v>7</v>
      </c>
      <c r="J4" s="14" t="s">
        <v>146</v>
      </c>
    </row>
    <row r="5" spans="1:10" ht="14.25">
      <c r="A5" s="13" t="s">
        <v>177</v>
      </c>
      <c r="B5" s="14">
        <v>1110</v>
      </c>
      <c r="C5" s="14">
        <v>1136</v>
      </c>
      <c r="D5" s="14">
        <v>0</v>
      </c>
      <c r="E5" s="14">
        <v>1402</v>
      </c>
      <c r="F5" s="14">
        <v>71</v>
      </c>
      <c r="G5" s="14">
        <v>1386</v>
      </c>
      <c r="H5" s="14">
        <v>1399</v>
      </c>
      <c r="I5" s="14">
        <v>1281</v>
      </c>
      <c r="J5" s="14">
        <v>827</v>
      </c>
    </row>
    <row r="6" spans="1:10" ht="14.25">
      <c r="A6" s="13" t="s">
        <v>178</v>
      </c>
      <c r="B6" s="14">
        <v>1060</v>
      </c>
      <c r="C6" s="14">
        <v>769</v>
      </c>
      <c r="D6" s="14">
        <v>0</v>
      </c>
      <c r="E6" s="14">
        <v>914</v>
      </c>
      <c r="F6" s="14">
        <v>40</v>
      </c>
      <c r="G6" s="14">
        <v>1077</v>
      </c>
      <c r="H6" s="14">
        <v>1326</v>
      </c>
      <c r="I6" s="14">
        <v>1243</v>
      </c>
      <c r="J6" s="14">
        <v>0</v>
      </c>
    </row>
    <row r="7" spans="1:10" ht="14.25">
      <c r="A7" s="15" t="s">
        <v>179</v>
      </c>
      <c r="B7" s="14">
        <v>930</v>
      </c>
      <c r="C7" s="14">
        <v>665</v>
      </c>
      <c r="D7" s="14">
        <v>0</v>
      </c>
      <c r="E7" s="14">
        <v>780</v>
      </c>
      <c r="F7" s="14">
        <v>36</v>
      </c>
      <c r="G7" s="14">
        <v>551</v>
      </c>
      <c r="H7" s="14">
        <v>1283</v>
      </c>
      <c r="I7" s="14">
        <v>1183</v>
      </c>
      <c r="J7" s="14">
        <v>0</v>
      </c>
    </row>
    <row r="8" spans="1:10" ht="14.25">
      <c r="A8" s="13"/>
      <c r="B8" s="14"/>
      <c r="C8" s="14"/>
      <c r="D8" s="14"/>
      <c r="E8" s="14"/>
      <c r="F8" s="14"/>
      <c r="G8" s="14"/>
      <c r="H8" s="14"/>
      <c r="I8" s="14"/>
      <c r="J8" s="14"/>
    </row>
    <row r="9" spans="1:10" ht="14.25">
      <c r="A9" s="13" t="s">
        <v>180</v>
      </c>
      <c r="B9" s="14">
        <v>1383</v>
      </c>
      <c r="C9" s="14">
        <v>1295</v>
      </c>
      <c r="D9" s="14">
        <v>0</v>
      </c>
      <c r="E9" s="14">
        <v>1410</v>
      </c>
      <c r="F9" s="14">
        <v>1565</v>
      </c>
      <c r="G9" s="14">
        <v>1275</v>
      </c>
      <c r="H9" s="14">
        <v>1951</v>
      </c>
      <c r="I9" s="14">
        <v>1765</v>
      </c>
      <c r="J9" s="14">
        <v>1271</v>
      </c>
    </row>
    <row r="10" spans="1:10" ht="14.25">
      <c r="A10" s="13" t="s">
        <v>181</v>
      </c>
      <c r="B10" s="14">
        <v>1332</v>
      </c>
      <c r="C10" s="14">
        <v>1191</v>
      </c>
      <c r="D10" s="14">
        <v>0</v>
      </c>
      <c r="E10" s="14">
        <v>1373</v>
      </c>
      <c r="F10" s="14">
        <v>21</v>
      </c>
      <c r="G10" s="14">
        <v>1008</v>
      </c>
      <c r="H10" s="14">
        <v>1698</v>
      </c>
      <c r="I10" s="14">
        <v>1522</v>
      </c>
      <c r="J10" s="14">
        <v>1184</v>
      </c>
    </row>
    <row r="11" spans="1:10" ht="14.25">
      <c r="A11" s="13" t="s">
        <v>182</v>
      </c>
      <c r="B11" s="14">
        <v>1129</v>
      </c>
      <c r="C11" s="14">
        <v>936</v>
      </c>
      <c r="D11" s="14">
        <v>0</v>
      </c>
      <c r="E11" s="14">
        <v>898</v>
      </c>
      <c r="F11" s="14">
        <v>9</v>
      </c>
      <c r="G11" s="14">
        <v>580</v>
      </c>
      <c r="H11" s="14">
        <v>1638</v>
      </c>
      <c r="I11" s="14">
        <v>1444</v>
      </c>
      <c r="J11" s="14">
        <v>8</v>
      </c>
    </row>
    <row r="12" spans="1:10" ht="15" thickBot="1">
      <c r="A12" s="13"/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4.25">
      <c r="A13" s="6" t="s">
        <v>183</v>
      </c>
      <c r="B13" s="17">
        <v>3100</v>
      </c>
      <c r="C13" s="17">
        <v>2570</v>
      </c>
      <c r="D13" s="17">
        <v>0</v>
      </c>
      <c r="E13" s="17">
        <v>3096</v>
      </c>
      <c r="F13" s="17">
        <v>147</v>
      </c>
      <c r="G13" s="17">
        <v>3014</v>
      </c>
      <c r="H13" s="17">
        <v>4008</v>
      </c>
      <c r="I13" s="17">
        <v>3707</v>
      </c>
      <c r="J13" s="18">
        <v>827</v>
      </c>
    </row>
    <row r="14" spans="1:10" ht="14.25">
      <c r="A14" s="7" t="s">
        <v>184</v>
      </c>
      <c r="B14" s="14">
        <v>3844</v>
      </c>
      <c r="C14" s="14">
        <v>3422</v>
      </c>
      <c r="D14" s="14">
        <v>0</v>
      </c>
      <c r="E14" s="14">
        <v>3681</v>
      </c>
      <c r="F14" s="14">
        <v>1595</v>
      </c>
      <c r="G14" s="14">
        <v>2863</v>
      </c>
      <c r="H14" s="14">
        <v>5287</v>
      </c>
      <c r="I14" s="14">
        <v>4731</v>
      </c>
      <c r="J14" s="19">
        <v>2463</v>
      </c>
    </row>
    <row r="15" spans="1:10" ht="14.25">
      <c r="A15" s="8" t="s">
        <v>185</v>
      </c>
      <c r="B15" s="9">
        <v>6944</v>
      </c>
      <c r="C15" s="9">
        <v>5992</v>
      </c>
      <c r="D15" s="9">
        <v>0</v>
      </c>
      <c r="E15" s="9">
        <v>6777</v>
      </c>
      <c r="F15" s="9">
        <v>1742</v>
      </c>
      <c r="G15" s="9">
        <v>5877</v>
      </c>
      <c r="H15" s="9">
        <v>9295</v>
      </c>
      <c r="I15" s="9">
        <v>8438</v>
      </c>
      <c r="J15" s="10">
        <v>3290</v>
      </c>
    </row>
    <row r="16" spans="1:10" ht="15" thickBot="1">
      <c r="A16" s="20" t="s">
        <v>166</v>
      </c>
      <c r="B16" s="21">
        <v>3</v>
      </c>
      <c r="C16" s="21">
        <v>5</v>
      </c>
      <c r="D16" s="21">
        <v>9</v>
      </c>
      <c r="E16" s="21">
        <v>4</v>
      </c>
      <c r="F16" s="21">
        <v>8</v>
      </c>
      <c r="G16" s="21">
        <v>6</v>
      </c>
      <c r="H16" s="21">
        <v>1</v>
      </c>
      <c r="I16" s="21">
        <v>2</v>
      </c>
      <c r="J16" s="22">
        <v>7</v>
      </c>
    </row>
    <row r="17" spans="1:10" ht="14.25">
      <c r="A17" s="11"/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15">
      <c r="A18" s="25" t="s">
        <v>239</v>
      </c>
      <c r="B18" s="24"/>
      <c r="C18" s="24"/>
      <c r="D18" s="24"/>
      <c r="E18" s="24"/>
      <c r="F18" s="24"/>
      <c r="G18" s="24"/>
      <c r="H18" s="24"/>
      <c r="I18" s="24"/>
      <c r="J18" s="24"/>
    </row>
    <row r="19" spans="1:10" ht="14.25">
      <c r="A19" s="5"/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4.25">
      <c r="A20" s="13"/>
      <c r="B20" s="14" t="s">
        <v>2</v>
      </c>
      <c r="C20" s="14" t="s">
        <v>17</v>
      </c>
      <c r="D20" s="14" t="s">
        <v>196</v>
      </c>
      <c r="E20" s="14" t="s">
        <v>19</v>
      </c>
      <c r="F20" s="14" t="s">
        <v>29</v>
      </c>
      <c r="G20" s="14" t="s">
        <v>39</v>
      </c>
      <c r="H20" s="14" t="s">
        <v>5</v>
      </c>
      <c r="I20" s="14" t="s">
        <v>7</v>
      </c>
      <c r="J20" s="14" t="s">
        <v>146</v>
      </c>
    </row>
    <row r="21" spans="1:10" ht="14.25">
      <c r="A21" s="13" t="s">
        <v>177</v>
      </c>
      <c r="B21" s="14">
        <v>827</v>
      </c>
      <c r="C21" s="14">
        <v>1209</v>
      </c>
      <c r="D21" s="14">
        <v>0</v>
      </c>
      <c r="E21" s="14">
        <v>1235</v>
      </c>
      <c r="F21" s="14">
        <v>1123</v>
      </c>
      <c r="G21" s="14">
        <v>877</v>
      </c>
      <c r="H21" s="14">
        <v>1296</v>
      </c>
      <c r="I21" s="14">
        <v>1291</v>
      </c>
      <c r="J21" s="14">
        <v>0</v>
      </c>
    </row>
    <row r="22" spans="1:10" ht="14.25">
      <c r="A22" s="13" t="s">
        <v>178</v>
      </c>
      <c r="B22" s="14">
        <v>17</v>
      </c>
      <c r="C22" s="14">
        <v>804</v>
      </c>
      <c r="D22" s="14">
        <v>0</v>
      </c>
      <c r="E22" s="14">
        <v>1117</v>
      </c>
      <c r="F22" s="14">
        <v>878</v>
      </c>
      <c r="G22" s="14">
        <v>710</v>
      </c>
      <c r="H22" s="14">
        <v>1092</v>
      </c>
      <c r="I22" s="14">
        <v>1236</v>
      </c>
      <c r="J22" s="14">
        <v>0</v>
      </c>
    </row>
    <row r="23" spans="1:10" ht="14.25">
      <c r="A23" s="15" t="s">
        <v>179</v>
      </c>
      <c r="B23" s="14">
        <v>15</v>
      </c>
      <c r="C23" s="14">
        <v>724</v>
      </c>
      <c r="D23" s="14">
        <v>0</v>
      </c>
      <c r="E23" s="14">
        <v>888</v>
      </c>
      <c r="F23" s="14">
        <v>811</v>
      </c>
      <c r="G23" s="14">
        <v>12</v>
      </c>
      <c r="H23" s="14">
        <v>957</v>
      </c>
      <c r="I23" s="14">
        <v>1193</v>
      </c>
      <c r="J23" s="14">
        <v>0</v>
      </c>
    </row>
    <row r="24" spans="1:10" ht="14.25">
      <c r="A24" s="13"/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4.25">
      <c r="A25" s="13" t="s">
        <v>180</v>
      </c>
      <c r="B25" s="14">
        <v>60</v>
      </c>
      <c r="C25" s="14">
        <v>1314</v>
      </c>
      <c r="D25" s="14">
        <v>0</v>
      </c>
      <c r="E25" s="14">
        <v>1618</v>
      </c>
      <c r="F25" s="14">
        <v>1350</v>
      </c>
      <c r="G25" s="14">
        <v>15</v>
      </c>
      <c r="H25" s="14">
        <v>1857</v>
      </c>
      <c r="I25" s="14">
        <v>1395</v>
      </c>
      <c r="J25" s="14">
        <v>674</v>
      </c>
    </row>
    <row r="26" spans="1:10" ht="14.25">
      <c r="A26" s="13" t="s">
        <v>181</v>
      </c>
      <c r="B26" s="14">
        <v>28</v>
      </c>
      <c r="C26" s="14">
        <v>1259</v>
      </c>
      <c r="D26" s="14">
        <v>0</v>
      </c>
      <c r="E26" s="14">
        <v>1487</v>
      </c>
      <c r="F26" s="14">
        <v>75</v>
      </c>
      <c r="G26" s="14">
        <v>14</v>
      </c>
      <c r="H26" s="14">
        <v>1325</v>
      </c>
      <c r="I26" s="14">
        <v>1107</v>
      </c>
      <c r="J26" s="14">
        <v>0</v>
      </c>
    </row>
    <row r="27" spans="1:10" ht="14.25">
      <c r="A27" s="13" t="s">
        <v>182</v>
      </c>
      <c r="B27" s="14">
        <v>20</v>
      </c>
      <c r="C27" s="14">
        <v>1191</v>
      </c>
      <c r="D27" s="14">
        <v>0</v>
      </c>
      <c r="E27" s="14">
        <v>1287</v>
      </c>
      <c r="F27" s="14">
        <v>34</v>
      </c>
      <c r="G27" s="14">
        <v>13</v>
      </c>
      <c r="H27" s="14">
        <v>1209</v>
      </c>
      <c r="I27" s="14">
        <v>1083</v>
      </c>
      <c r="J27" s="14">
        <v>0</v>
      </c>
    </row>
    <row r="28" spans="1:10" ht="15" thickBot="1">
      <c r="A28" s="13"/>
      <c r="B28" s="16"/>
      <c r="C28" s="16"/>
      <c r="D28" s="16"/>
      <c r="E28" s="16"/>
      <c r="F28" s="16"/>
      <c r="G28" s="16"/>
      <c r="H28" s="16"/>
      <c r="I28" s="16"/>
      <c r="J28" s="16"/>
    </row>
    <row r="29" spans="1:10" ht="14.25">
      <c r="A29" s="6" t="s">
        <v>183</v>
      </c>
      <c r="B29" s="17">
        <v>859</v>
      </c>
      <c r="C29" s="17">
        <v>2737</v>
      </c>
      <c r="D29" s="17">
        <v>0</v>
      </c>
      <c r="E29" s="17">
        <v>3240</v>
      </c>
      <c r="F29" s="17">
        <v>2812</v>
      </c>
      <c r="G29" s="17">
        <v>1599</v>
      </c>
      <c r="H29" s="17">
        <v>3345</v>
      </c>
      <c r="I29" s="17">
        <v>3720</v>
      </c>
      <c r="J29" s="18">
        <v>0</v>
      </c>
    </row>
    <row r="30" spans="1:10" ht="14.25">
      <c r="A30" s="7" t="s">
        <v>184</v>
      </c>
      <c r="B30" s="14">
        <v>108</v>
      </c>
      <c r="C30" s="14">
        <v>3764</v>
      </c>
      <c r="D30" s="14">
        <v>0</v>
      </c>
      <c r="E30" s="14">
        <v>4392</v>
      </c>
      <c r="F30" s="14">
        <v>1459</v>
      </c>
      <c r="G30" s="14">
        <v>42</v>
      </c>
      <c r="H30" s="14">
        <v>4391</v>
      </c>
      <c r="I30" s="14">
        <v>3585</v>
      </c>
      <c r="J30" s="19">
        <v>674</v>
      </c>
    </row>
    <row r="31" spans="1:10" ht="14.25">
      <c r="A31" s="8" t="s">
        <v>185</v>
      </c>
      <c r="B31" s="9">
        <v>967</v>
      </c>
      <c r="C31" s="9">
        <v>6501</v>
      </c>
      <c r="D31" s="9">
        <v>0</v>
      </c>
      <c r="E31" s="9">
        <v>7632</v>
      </c>
      <c r="F31" s="9">
        <v>4271</v>
      </c>
      <c r="G31" s="9">
        <v>1641</v>
      </c>
      <c r="H31" s="9">
        <v>7736</v>
      </c>
      <c r="I31" s="9">
        <v>7305</v>
      </c>
      <c r="J31" s="10">
        <v>674</v>
      </c>
    </row>
    <row r="32" spans="1:10" ht="15" thickBot="1">
      <c r="A32" s="20" t="s">
        <v>166</v>
      </c>
      <c r="B32" s="21">
        <v>7</v>
      </c>
      <c r="C32" s="21">
        <v>4</v>
      </c>
      <c r="D32" s="21">
        <v>9</v>
      </c>
      <c r="E32" s="21">
        <v>2</v>
      </c>
      <c r="F32" s="21">
        <v>5</v>
      </c>
      <c r="G32" s="21">
        <v>6</v>
      </c>
      <c r="H32" s="21">
        <v>1</v>
      </c>
      <c r="I32" s="21">
        <v>3</v>
      </c>
      <c r="J32" s="22">
        <v>8</v>
      </c>
    </row>
    <row r="33" spans="1:10" ht="14.25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2:10" ht="14.25">
      <c r="B34">
        <f>B15+B31</f>
        <v>7911</v>
      </c>
      <c r="C34">
        <f aca="true" t="shared" si="0" ref="C34:J34">C15+C31</f>
        <v>12493</v>
      </c>
      <c r="D34">
        <f t="shared" si="0"/>
        <v>0</v>
      </c>
      <c r="E34">
        <f t="shared" si="0"/>
        <v>14409</v>
      </c>
      <c r="F34">
        <f t="shared" si="0"/>
        <v>6013</v>
      </c>
      <c r="G34">
        <f t="shared" si="0"/>
        <v>7518</v>
      </c>
      <c r="H34">
        <f t="shared" si="0"/>
        <v>17031</v>
      </c>
      <c r="I34">
        <f t="shared" si="0"/>
        <v>15743</v>
      </c>
      <c r="J34">
        <f t="shared" si="0"/>
        <v>3964</v>
      </c>
    </row>
    <row r="35" spans="2:10" ht="14.25">
      <c r="B35">
        <v>5</v>
      </c>
      <c r="C35">
        <v>4</v>
      </c>
      <c r="E35">
        <v>3</v>
      </c>
      <c r="F35">
        <v>7</v>
      </c>
      <c r="G35">
        <v>6</v>
      </c>
      <c r="H35">
        <v>1</v>
      </c>
      <c r="I35">
        <v>2</v>
      </c>
      <c r="J35">
        <v>8</v>
      </c>
    </row>
  </sheetData>
  <sheetProtection/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87"/>
  <sheetViews>
    <sheetView zoomScalePageLayoutView="0" workbookViewId="0" topLeftCell="A1">
      <selection activeCell="A2" sqref="A2"/>
    </sheetView>
  </sheetViews>
  <sheetFormatPr defaultColWidth="9.140625" defaultRowHeight="15"/>
  <sheetData>
    <row r="2" spans="1:12" ht="15">
      <c r="A2" s="34" t="s">
        <v>168</v>
      </c>
      <c r="B2" s="30"/>
      <c r="C2" s="30"/>
      <c r="D2" s="32"/>
      <c r="E2" s="32"/>
      <c r="F2" s="32"/>
      <c r="G2" s="32"/>
      <c r="H2" s="32"/>
      <c r="I2" s="32"/>
      <c r="J2" s="32"/>
      <c r="K2" s="32"/>
      <c r="L2" s="32"/>
    </row>
    <row r="3" spans="1:12" ht="39.75">
      <c r="A3" s="35" t="s">
        <v>166</v>
      </c>
      <c r="B3" s="36" t="s">
        <v>1</v>
      </c>
      <c r="C3" s="36" t="s">
        <v>167</v>
      </c>
      <c r="D3" s="35" t="s">
        <v>172</v>
      </c>
      <c r="E3" s="35" t="s">
        <v>173</v>
      </c>
      <c r="F3" s="35" t="s">
        <v>174</v>
      </c>
      <c r="G3" s="35" t="s">
        <v>176</v>
      </c>
      <c r="H3" s="35" t="s">
        <v>175</v>
      </c>
      <c r="I3" s="35"/>
      <c r="J3" s="35"/>
      <c r="K3" s="35"/>
      <c r="L3" s="37" t="s">
        <v>165</v>
      </c>
    </row>
    <row r="4" spans="1:12" ht="26.25">
      <c r="A4" s="38">
        <v>1</v>
      </c>
      <c r="B4" s="39" t="s">
        <v>64</v>
      </c>
      <c r="C4" s="39" t="s">
        <v>5</v>
      </c>
      <c r="D4" s="40">
        <v>1757</v>
      </c>
      <c r="E4" s="32">
        <v>1673</v>
      </c>
      <c r="F4" s="41">
        <v>1796</v>
      </c>
      <c r="G4" s="32">
        <v>1807</v>
      </c>
      <c r="H4" s="32">
        <v>1843</v>
      </c>
      <c r="I4" s="32">
        <v>1843</v>
      </c>
      <c r="J4" s="32">
        <v>1807</v>
      </c>
      <c r="K4" s="32">
        <v>1796</v>
      </c>
      <c r="L4" s="32">
        <v>5446</v>
      </c>
    </row>
    <row r="5" spans="1:12" ht="14.25">
      <c r="A5" s="38">
        <v>2</v>
      </c>
      <c r="B5" s="39" t="s">
        <v>65</v>
      </c>
      <c r="C5" s="39" t="s">
        <v>10</v>
      </c>
      <c r="D5" s="40">
        <v>1552</v>
      </c>
      <c r="E5" s="40">
        <v>0</v>
      </c>
      <c r="F5" s="41">
        <v>1577</v>
      </c>
      <c r="G5" s="32">
        <v>0</v>
      </c>
      <c r="H5" s="32">
        <v>1666</v>
      </c>
      <c r="I5" s="32">
        <v>1666</v>
      </c>
      <c r="J5" s="32">
        <v>1577</v>
      </c>
      <c r="K5" s="32">
        <v>1552</v>
      </c>
      <c r="L5" s="32">
        <v>4795</v>
      </c>
    </row>
    <row r="6" spans="1:12" ht="39">
      <c r="A6" s="38">
        <v>3</v>
      </c>
      <c r="B6" s="39" t="s">
        <v>66</v>
      </c>
      <c r="C6" s="39" t="s">
        <v>5</v>
      </c>
      <c r="D6" s="40">
        <v>1450</v>
      </c>
      <c r="E6" s="32">
        <v>1503</v>
      </c>
      <c r="F6" s="41">
        <v>1479</v>
      </c>
      <c r="G6" s="32">
        <v>1589</v>
      </c>
      <c r="H6" s="32">
        <v>1546</v>
      </c>
      <c r="I6" s="32">
        <v>1589</v>
      </c>
      <c r="J6" s="32">
        <v>1546</v>
      </c>
      <c r="K6" s="32">
        <v>1503</v>
      </c>
      <c r="L6" s="32">
        <v>4638</v>
      </c>
    </row>
    <row r="7" spans="1:12" ht="26.25">
      <c r="A7" s="38">
        <v>4</v>
      </c>
      <c r="B7" s="39" t="s">
        <v>67</v>
      </c>
      <c r="C7" s="39" t="s">
        <v>7</v>
      </c>
      <c r="D7" s="40">
        <v>1311</v>
      </c>
      <c r="E7" s="32">
        <v>1423</v>
      </c>
      <c r="F7" s="41">
        <v>1356</v>
      </c>
      <c r="G7" s="32">
        <v>1481</v>
      </c>
      <c r="H7" s="32">
        <v>1364</v>
      </c>
      <c r="I7" s="32">
        <v>1481</v>
      </c>
      <c r="J7" s="32">
        <v>1423</v>
      </c>
      <c r="K7" s="32">
        <v>1364</v>
      </c>
      <c r="L7" s="32">
        <v>4268</v>
      </c>
    </row>
    <row r="8" spans="1:12" ht="26.25">
      <c r="A8" s="38">
        <v>5</v>
      </c>
      <c r="B8" s="39" t="s">
        <v>69</v>
      </c>
      <c r="C8" s="39" t="s">
        <v>7</v>
      </c>
      <c r="D8" s="40">
        <v>1163</v>
      </c>
      <c r="E8" s="32">
        <v>1276</v>
      </c>
      <c r="F8" s="41">
        <v>1300</v>
      </c>
      <c r="G8" s="32">
        <v>1357</v>
      </c>
      <c r="H8" s="32">
        <v>1285</v>
      </c>
      <c r="I8" s="32">
        <v>1357</v>
      </c>
      <c r="J8" s="32">
        <v>1300</v>
      </c>
      <c r="K8" s="32">
        <v>1285</v>
      </c>
      <c r="L8" s="32">
        <v>3942</v>
      </c>
    </row>
    <row r="9" spans="1:12" ht="26.25">
      <c r="A9" s="38">
        <v>6</v>
      </c>
      <c r="B9" s="39" t="s">
        <v>214</v>
      </c>
      <c r="C9" s="39" t="s">
        <v>19</v>
      </c>
      <c r="D9" s="40">
        <v>0</v>
      </c>
      <c r="E9" s="32">
        <v>1198</v>
      </c>
      <c r="F9" s="41">
        <v>1318</v>
      </c>
      <c r="G9" s="32">
        <v>1243</v>
      </c>
      <c r="H9" s="32">
        <v>1323</v>
      </c>
      <c r="I9" s="32">
        <v>1323</v>
      </c>
      <c r="J9" s="32">
        <v>1318</v>
      </c>
      <c r="K9" s="32">
        <v>1243</v>
      </c>
      <c r="L9" s="32">
        <v>3884</v>
      </c>
    </row>
    <row r="10" spans="1:12" ht="26.25">
      <c r="A10" s="38">
        <v>7</v>
      </c>
      <c r="B10" s="39" t="s">
        <v>71</v>
      </c>
      <c r="C10" s="39" t="s">
        <v>39</v>
      </c>
      <c r="D10" s="40">
        <v>1105</v>
      </c>
      <c r="E10" s="32">
        <v>1180</v>
      </c>
      <c r="F10" s="41">
        <v>1202</v>
      </c>
      <c r="G10" s="32">
        <v>1159</v>
      </c>
      <c r="H10" s="32">
        <v>1208</v>
      </c>
      <c r="I10" s="32">
        <v>1208</v>
      </c>
      <c r="J10" s="32">
        <v>1202</v>
      </c>
      <c r="K10" s="32">
        <v>1180</v>
      </c>
      <c r="L10" s="32">
        <v>3590</v>
      </c>
    </row>
    <row r="11" spans="1:12" ht="39">
      <c r="A11" s="38">
        <v>8</v>
      </c>
      <c r="B11" s="39" t="s">
        <v>217</v>
      </c>
      <c r="C11" s="39" t="s">
        <v>19</v>
      </c>
      <c r="D11" s="40">
        <v>0</v>
      </c>
      <c r="E11" s="32">
        <v>1015</v>
      </c>
      <c r="F11" s="41">
        <v>1186</v>
      </c>
      <c r="G11" s="32">
        <v>751</v>
      </c>
      <c r="H11" s="32">
        <v>1347</v>
      </c>
      <c r="I11" s="32">
        <v>1347</v>
      </c>
      <c r="J11" s="32">
        <v>1186</v>
      </c>
      <c r="K11" s="32">
        <v>1015</v>
      </c>
      <c r="L11" s="32">
        <v>3548</v>
      </c>
    </row>
    <row r="12" spans="1:12" ht="26.25">
      <c r="A12" s="38">
        <v>9</v>
      </c>
      <c r="B12" s="39" t="s">
        <v>68</v>
      </c>
      <c r="C12" s="39" t="s">
        <v>7</v>
      </c>
      <c r="D12" s="40">
        <v>1165</v>
      </c>
      <c r="E12" s="32">
        <v>1017</v>
      </c>
      <c r="F12" s="41">
        <v>1142</v>
      </c>
      <c r="G12" s="32">
        <v>0</v>
      </c>
      <c r="H12" s="32" t="s">
        <v>319</v>
      </c>
      <c r="I12" s="32">
        <v>1165</v>
      </c>
      <c r="J12" s="32">
        <v>1142</v>
      </c>
      <c r="K12" s="32">
        <v>1017</v>
      </c>
      <c r="L12" s="32">
        <v>3324</v>
      </c>
    </row>
    <row r="13" spans="1:12" ht="26.25">
      <c r="A13" s="38">
        <v>10</v>
      </c>
      <c r="B13" s="39" t="s">
        <v>74</v>
      </c>
      <c r="C13" s="39" t="s">
        <v>17</v>
      </c>
      <c r="D13" s="40">
        <v>973</v>
      </c>
      <c r="E13" s="32">
        <v>1062</v>
      </c>
      <c r="F13" s="41">
        <v>1088</v>
      </c>
      <c r="G13" s="32">
        <v>0</v>
      </c>
      <c r="H13" s="32">
        <v>1130</v>
      </c>
      <c r="I13" s="32">
        <v>1130</v>
      </c>
      <c r="J13" s="32">
        <v>1088</v>
      </c>
      <c r="K13" s="32">
        <v>1062</v>
      </c>
      <c r="L13" s="32">
        <v>3280</v>
      </c>
    </row>
    <row r="14" spans="1:12" ht="25.5">
      <c r="A14" s="38">
        <v>11</v>
      </c>
      <c r="B14" s="39" t="s">
        <v>215</v>
      </c>
      <c r="C14" s="39" t="s">
        <v>5</v>
      </c>
      <c r="D14" s="40">
        <v>0</v>
      </c>
      <c r="E14" s="32">
        <v>1084</v>
      </c>
      <c r="F14" s="40">
        <v>0</v>
      </c>
      <c r="G14" s="32">
        <v>882</v>
      </c>
      <c r="H14" s="32">
        <v>1174</v>
      </c>
      <c r="I14" s="32">
        <v>1174</v>
      </c>
      <c r="J14" s="32">
        <v>1084</v>
      </c>
      <c r="K14" s="32">
        <v>882</v>
      </c>
      <c r="L14" s="32">
        <v>3140</v>
      </c>
    </row>
    <row r="15" spans="1:12" ht="25.5">
      <c r="A15" s="38">
        <v>12</v>
      </c>
      <c r="B15" s="39" t="s">
        <v>73</v>
      </c>
      <c r="C15" s="39" t="s">
        <v>2</v>
      </c>
      <c r="D15" s="40">
        <v>1013</v>
      </c>
      <c r="E15" s="32">
        <v>913</v>
      </c>
      <c r="F15" s="41">
        <v>1111</v>
      </c>
      <c r="G15" s="32">
        <v>1003</v>
      </c>
      <c r="H15" s="32" t="s">
        <v>319</v>
      </c>
      <c r="I15" s="32">
        <v>1111</v>
      </c>
      <c r="J15" s="32">
        <v>1013</v>
      </c>
      <c r="K15" s="32">
        <v>1003</v>
      </c>
      <c r="L15" s="32">
        <v>3127</v>
      </c>
    </row>
    <row r="16" spans="1:12" ht="15">
      <c r="A16" s="38">
        <v>13</v>
      </c>
      <c r="B16" s="42" t="s">
        <v>255</v>
      </c>
      <c r="C16" s="42" t="s">
        <v>5</v>
      </c>
      <c r="D16" s="40">
        <v>0</v>
      </c>
      <c r="E16" s="40">
        <v>0</v>
      </c>
      <c r="F16" s="41">
        <v>1033</v>
      </c>
      <c r="G16" s="32">
        <v>1063</v>
      </c>
      <c r="H16" s="32">
        <v>946</v>
      </c>
      <c r="I16" s="32">
        <v>1063</v>
      </c>
      <c r="J16" s="32">
        <v>1033</v>
      </c>
      <c r="K16" s="32">
        <v>946</v>
      </c>
      <c r="L16" s="32">
        <v>3042</v>
      </c>
    </row>
    <row r="17" spans="1:12" ht="38.25">
      <c r="A17" s="38">
        <v>14</v>
      </c>
      <c r="B17" s="39" t="s">
        <v>219</v>
      </c>
      <c r="C17" s="39" t="s">
        <v>5</v>
      </c>
      <c r="D17" s="40"/>
      <c r="E17" s="32">
        <v>839</v>
      </c>
      <c r="F17" s="41">
        <v>783</v>
      </c>
      <c r="G17" s="32">
        <v>967</v>
      </c>
      <c r="H17" s="32">
        <v>742</v>
      </c>
      <c r="I17" s="32">
        <v>967</v>
      </c>
      <c r="J17" s="32">
        <v>839</v>
      </c>
      <c r="K17" s="32">
        <v>783</v>
      </c>
      <c r="L17" s="32">
        <v>2589</v>
      </c>
    </row>
    <row r="18" spans="1:12" ht="25.5">
      <c r="A18" s="38">
        <v>15</v>
      </c>
      <c r="B18" s="39" t="s">
        <v>220</v>
      </c>
      <c r="C18" s="39" t="s">
        <v>5</v>
      </c>
      <c r="D18" s="40">
        <v>0</v>
      </c>
      <c r="E18" s="32">
        <v>681</v>
      </c>
      <c r="F18" s="40">
        <v>0</v>
      </c>
      <c r="G18" s="32">
        <v>815</v>
      </c>
      <c r="H18" s="32">
        <v>861</v>
      </c>
      <c r="I18" s="32">
        <v>861</v>
      </c>
      <c r="J18" s="32">
        <v>815</v>
      </c>
      <c r="K18" s="32">
        <v>681</v>
      </c>
      <c r="L18" s="32">
        <v>2357</v>
      </c>
    </row>
    <row r="19" spans="1:12" ht="25.5">
      <c r="A19" s="38" t="s">
        <v>319</v>
      </c>
      <c r="B19" s="39" t="s">
        <v>213</v>
      </c>
      <c r="C19" s="39" t="s">
        <v>19</v>
      </c>
      <c r="D19" s="40">
        <v>0</v>
      </c>
      <c r="E19" s="32">
        <v>1337</v>
      </c>
      <c r="F19" s="40">
        <v>0</v>
      </c>
      <c r="G19" s="32">
        <v>1329</v>
      </c>
      <c r="H19" s="32" t="s">
        <v>319</v>
      </c>
      <c r="I19" s="32">
        <v>1337</v>
      </c>
      <c r="J19" s="32">
        <v>1329</v>
      </c>
      <c r="K19" s="32">
        <v>0</v>
      </c>
      <c r="L19" s="32">
        <v>2666</v>
      </c>
    </row>
    <row r="20" spans="1:12" ht="38.25">
      <c r="A20" s="38" t="s">
        <v>319</v>
      </c>
      <c r="B20" s="39" t="s">
        <v>72</v>
      </c>
      <c r="C20" s="39" t="s">
        <v>7</v>
      </c>
      <c r="D20" s="40">
        <v>1079</v>
      </c>
      <c r="E20" s="40">
        <v>0</v>
      </c>
      <c r="F20" s="41">
        <v>1098</v>
      </c>
      <c r="G20" s="32">
        <v>0</v>
      </c>
      <c r="H20" s="32" t="s">
        <v>319</v>
      </c>
      <c r="I20" s="32">
        <v>1098</v>
      </c>
      <c r="J20" s="32">
        <v>1079</v>
      </c>
      <c r="K20" s="32">
        <v>0</v>
      </c>
      <c r="L20" s="32">
        <v>2177</v>
      </c>
    </row>
    <row r="21" spans="1:12" ht="15">
      <c r="A21" s="38" t="s">
        <v>319</v>
      </c>
      <c r="B21" s="42" t="s">
        <v>70</v>
      </c>
      <c r="C21" s="42" t="s">
        <v>2</v>
      </c>
      <c r="D21" s="40">
        <v>0</v>
      </c>
      <c r="E21" s="40">
        <v>0</v>
      </c>
      <c r="F21" s="41">
        <v>950</v>
      </c>
      <c r="G21" s="32">
        <v>1119</v>
      </c>
      <c r="H21" s="32" t="s">
        <v>319</v>
      </c>
      <c r="I21" s="32">
        <v>1119</v>
      </c>
      <c r="J21" s="32">
        <v>950</v>
      </c>
      <c r="K21" s="32">
        <v>0</v>
      </c>
      <c r="L21" s="32">
        <v>2069</v>
      </c>
    </row>
    <row r="22" spans="1:12" ht="25.5">
      <c r="A22" s="38" t="s">
        <v>319</v>
      </c>
      <c r="B22" s="39" t="s">
        <v>216</v>
      </c>
      <c r="C22" s="39" t="s">
        <v>146</v>
      </c>
      <c r="D22" s="40">
        <v>0</v>
      </c>
      <c r="E22" s="32">
        <v>1033</v>
      </c>
      <c r="F22" s="41">
        <v>1019</v>
      </c>
      <c r="G22" s="32">
        <v>0</v>
      </c>
      <c r="H22" s="32" t="s">
        <v>319</v>
      </c>
      <c r="I22" s="32">
        <v>1033</v>
      </c>
      <c r="J22" s="32">
        <v>1019</v>
      </c>
      <c r="K22" s="32">
        <v>0</v>
      </c>
      <c r="L22" s="32">
        <v>2052</v>
      </c>
    </row>
    <row r="23" spans="1:12" ht="25.5">
      <c r="A23" s="38" t="s">
        <v>319</v>
      </c>
      <c r="B23" s="39" t="s">
        <v>218</v>
      </c>
      <c r="C23" s="39" t="s">
        <v>5</v>
      </c>
      <c r="D23" s="40">
        <v>0</v>
      </c>
      <c r="E23" s="32">
        <v>854</v>
      </c>
      <c r="F23" s="41">
        <v>986</v>
      </c>
      <c r="G23" s="32">
        <v>0</v>
      </c>
      <c r="H23" s="32" t="s">
        <v>319</v>
      </c>
      <c r="I23" s="32">
        <v>986</v>
      </c>
      <c r="J23" s="32">
        <v>854</v>
      </c>
      <c r="K23" s="32">
        <v>0</v>
      </c>
      <c r="L23" s="32">
        <v>1840</v>
      </c>
    </row>
    <row r="24" spans="1:12" ht="15">
      <c r="A24" s="38" t="s">
        <v>319</v>
      </c>
      <c r="B24" s="42" t="s">
        <v>256</v>
      </c>
      <c r="C24" s="42" t="s">
        <v>39</v>
      </c>
      <c r="D24" s="40">
        <v>0</v>
      </c>
      <c r="E24" s="40">
        <v>0</v>
      </c>
      <c r="F24" s="41">
        <v>858</v>
      </c>
      <c r="G24" s="32">
        <v>926</v>
      </c>
      <c r="H24" s="32" t="s">
        <v>319</v>
      </c>
      <c r="I24" s="32">
        <v>926</v>
      </c>
      <c r="J24" s="32">
        <v>858</v>
      </c>
      <c r="K24" s="32">
        <v>0</v>
      </c>
      <c r="L24" s="32">
        <v>1784</v>
      </c>
    </row>
    <row r="25" spans="1:12" ht="15">
      <c r="A25" s="38" t="s">
        <v>319</v>
      </c>
      <c r="B25" s="42" t="s">
        <v>257</v>
      </c>
      <c r="C25" s="42" t="s">
        <v>7</v>
      </c>
      <c r="D25" s="40">
        <v>0</v>
      </c>
      <c r="E25" s="40">
        <v>0</v>
      </c>
      <c r="F25" s="41">
        <v>726</v>
      </c>
      <c r="G25" s="32">
        <v>847</v>
      </c>
      <c r="H25" s="32" t="s">
        <v>319</v>
      </c>
      <c r="I25" s="32">
        <v>847</v>
      </c>
      <c r="J25" s="32">
        <v>726</v>
      </c>
      <c r="K25" s="32">
        <v>0</v>
      </c>
      <c r="L25" s="32">
        <v>1573</v>
      </c>
    </row>
    <row r="26" spans="1:12" ht="15">
      <c r="A26" s="38" t="s">
        <v>319</v>
      </c>
      <c r="B26" s="42" t="s">
        <v>258</v>
      </c>
      <c r="C26" s="42" t="s">
        <v>19</v>
      </c>
      <c r="D26" s="40">
        <v>0</v>
      </c>
      <c r="E26" s="40">
        <v>0</v>
      </c>
      <c r="F26" s="41">
        <v>526</v>
      </c>
      <c r="G26" s="32">
        <v>706</v>
      </c>
      <c r="H26" s="32" t="s">
        <v>319</v>
      </c>
      <c r="I26" s="32">
        <v>706</v>
      </c>
      <c r="J26" s="32">
        <v>526</v>
      </c>
      <c r="K26" s="32">
        <v>0</v>
      </c>
      <c r="L26" s="32">
        <v>1232</v>
      </c>
    </row>
    <row r="27" spans="1:12" ht="15">
      <c r="A27" s="38"/>
      <c r="B27" s="42"/>
      <c r="C27" s="42"/>
      <c r="D27" s="32"/>
      <c r="E27" s="32"/>
      <c r="F27" s="32"/>
      <c r="G27" s="32"/>
      <c r="H27" s="32"/>
      <c r="I27" s="32"/>
      <c r="J27" s="32"/>
      <c r="K27" s="32"/>
      <c r="L27" s="32"/>
    </row>
    <row r="28" spans="1:12" ht="15.75">
      <c r="A28" s="34" t="s">
        <v>169</v>
      </c>
      <c r="B28" s="30"/>
      <c r="C28" s="30"/>
      <c r="D28" s="32"/>
      <c r="E28" s="32"/>
      <c r="F28" s="32"/>
      <c r="G28" s="32"/>
      <c r="H28" s="32"/>
      <c r="I28" s="32"/>
      <c r="J28" s="32"/>
      <c r="K28" s="32"/>
      <c r="L28" s="32"/>
    </row>
    <row r="29" spans="1:12" ht="39">
      <c r="A29" s="35" t="s">
        <v>166</v>
      </c>
      <c r="B29" s="36" t="s">
        <v>1</v>
      </c>
      <c r="C29" s="36" t="s">
        <v>167</v>
      </c>
      <c r="D29" s="35" t="s">
        <v>172</v>
      </c>
      <c r="E29" s="35" t="s">
        <v>173</v>
      </c>
      <c r="F29" s="35" t="s">
        <v>174</v>
      </c>
      <c r="G29" s="35" t="s">
        <v>176</v>
      </c>
      <c r="H29" s="35" t="s">
        <v>175</v>
      </c>
      <c r="I29" s="35"/>
      <c r="J29" s="35"/>
      <c r="K29" s="35"/>
      <c r="L29" s="37" t="s">
        <v>165</v>
      </c>
    </row>
    <row r="30" spans="1:12" ht="25.5">
      <c r="A30" s="38">
        <v>1</v>
      </c>
      <c r="B30" s="39" t="s">
        <v>75</v>
      </c>
      <c r="C30" s="39" t="s">
        <v>5</v>
      </c>
      <c r="D30" s="40">
        <v>1614</v>
      </c>
      <c r="E30" s="32">
        <v>1616</v>
      </c>
      <c r="F30" s="41">
        <v>1578</v>
      </c>
      <c r="G30" s="32">
        <v>1779</v>
      </c>
      <c r="H30" s="32">
        <v>1594</v>
      </c>
      <c r="I30" s="32">
        <v>1779</v>
      </c>
      <c r="J30" s="32">
        <v>1616</v>
      </c>
      <c r="K30" s="32">
        <v>1614</v>
      </c>
      <c r="L30" s="32">
        <v>5009</v>
      </c>
    </row>
    <row r="31" spans="1:12" ht="38.25">
      <c r="A31" s="38">
        <v>2</v>
      </c>
      <c r="B31" s="39" t="s">
        <v>77</v>
      </c>
      <c r="C31" s="39" t="s">
        <v>7</v>
      </c>
      <c r="D31" s="40">
        <v>1503</v>
      </c>
      <c r="E31" s="32">
        <v>0</v>
      </c>
      <c r="F31" s="32">
        <v>0</v>
      </c>
      <c r="G31" s="32">
        <v>1638</v>
      </c>
      <c r="H31" s="32">
        <v>1668</v>
      </c>
      <c r="I31" s="32">
        <v>1668</v>
      </c>
      <c r="J31" s="32">
        <v>1638</v>
      </c>
      <c r="K31" s="32">
        <v>1503</v>
      </c>
      <c r="L31" s="32">
        <v>4809</v>
      </c>
    </row>
    <row r="32" spans="1:12" ht="38.25">
      <c r="A32" s="38">
        <v>3</v>
      </c>
      <c r="B32" s="39" t="s">
        <v>76</v>
      </c>
      <c r="C32" s="39" t="s">
        <v>7</v>
      </c>
      <c r="D32" s="40">
        <v>1528</v>
      </c>
      <c r="E32" s="32">
        <v>1576</v>
      </c>
      <c r="F32" s="41">
        <v>1261</v>
      </c>
      <c r="G32" s="32">
        <v>1639</v>
      </c>
      <c r="H32" s="32">
        <v>1431</v>
      </c>
      <c r="I32" s="32">
        <v>1639</v>
      </c>
      <c r="J32" s="32">
        <v>1576</v>
      </c>
      <c r="K32" s="32">
        <v>1528</v>
      </c>
      <c r="L32" s="32">
        <v>4743</v>
      </c>
    </row>
    <row r="33" spans="1:12" ht="25.5">
      <c r="A33" s="38">
        <v>4</v>
      </c>
      <c r="B33" s="39" t="s">
        <v>78</v>
      </c>
      <c r="C33" s="39" t="s">
        <v>79</v>
      </c>
      <c r="D33" s="40">
        <v>1489</v>
      </c>
      <c r="E33" s="40">
        <v>0</v>
      </c>
      <c r="F33" s="41">
        <v>1556</v>
      </c>
      <c r="G33" s="32">
        <v>0</v>
      </c>
      <c r="H33" s="32">
        <v>1578</v>
      </c>
      <c r="I33" s="32">
        <v>1578</v>
      </c>
      <c r="J33" s="32">
        <v>1556</v>
      </c>
      <c r="K33" s="32">
        <v>1489</v>
      </c>
      <c r="L33" s="32">
        <v>4623</v>
      </c>
    </row>
    <row r="34" spans="1:12" ht="25.5">
      <c r="A34" s="38">
        <v>5</v>
      </c>
      <c r="B34" s="39" t="s">
        <v>80</v>
      </c>
      <c r="C34" s="39" t="s">
        <v>17</v>
      </c>
      <c r="D34" s="40">
        <v>1456</v>
      </c>
      <c r="E34" s="40">
        <v>0</v>
      </c>
      <c r="F34" s="41">
        <v>1512</v>
      </c>
      <c r="G34" s="32">
        <v>1591</v>
      </c>
      <c r="H34" s="32" t="s">
        <v>319</v>
      </c>
      <c r="I34" s="32">
        <v>1591</v>
      </c>
      <c r="J34" s="32">
        <v>1512</v>
      </c>
      <c r="K34" s="32">
        <v>1456</v>
      </c>
      <c r="L34" s="32">
        <v>4559</v>
      </c>
    </row>
    <row r="35" spans="1:12" ht="25.5">
      <c r="A35" s="38">
        <v>6</v>
      </c>
      <c r="B35" s="39" t="s">
        <v>83</v>
      </c>
      <c r="C35" s="39" t="s">
        <v>5</v>
      </c>
      <c r="D35" s="40">
        <v>1340</v>
      </c>
      <c r="E35" s="32">
        <v>1355</v>
      </c>
      <c r="F35" s="41">
        <v>1499</v>
      </c>
      <c r="G35" s="32">
        <v>1580</v>
      </c>
      <c r="H35" s="32">
        <v>1396</v>
      </c>
      <c r="I35" s="32">
        <v>1580</v>
      </c>
      <c r="J35" s="32">
        <v>1499</v>
      </c>
      <c r="K35" s="32">
        <v>1396</v>
      </c>
      <c r="L35" s="32">
        <v>4475</v>
      </c>
    </row>
    <row r="36" spans="1:12" ht="25.5">
      <c r="A36" s="38">
        <v>7</v>
      </c>
      <c r="B36" s="39" t="s">
        <v>81</v>
      </c>
      <c r="C36" s="39" t="s">
        <v>82</v>
      </c>
      <c r="D36" s="40">
        <v>1350</v>
      </c>
      <c r="E36" s="32">
        <v>1351</v>
      </c>
      <c r="F36" s="41">
        <v>1396</v>
      </c>
      <c r="G36" s="32">
        <v>1533</v>
      </c>
      <c r="H36" s="32" t="s">
        <v>319</v>
      </c>
      <c r="I36" s="32">
        <v>1533</v>
      </c>
      <c r="J36" s="32">
        <v>1396</v>
      </c>
      <c r="K36" s="32">
        <v>1351</v>
      </c>
      <c r="L36" s="32">
        <v>4280</v>
      </c>
    </row>
    <row r="37" spans="1:12" ht="15">
      <c r="A37" s="38">
        <v>8</v>
      </c>
      <c r="B37" s="42" t="s">
        <v>259</v>
      </c>
      <c r="C37" s="42" t="s">
        <v>29</v>
      </c>
      <c r="D37" s="40">
        <v>0</v>
      </c>
      <c r="E37" s="40">
        <v>0</v>
      </c>
      <c r="F37" s="41">
        <v>1408</v>
      </c>
      <c r="G37" s="32">
        <v>1262</v>
      </c>
      <c r="H37" s="32">
        <v>1506</v>
      </c>
      <c r="I37" s="32">
        <v>1506</v>
      </c>
      <c r="J37" s="32">
        <v>1408</v>
      </c>
      <c r="K37" s="32">
        <v>1262</v>
      </c>
      <c r="L37" s="32">
        <v>4176</v>
      </c>
    </row>
    <row r="38" spans="1:12" ht="38.25">
      <c r="A38" s="38">
        <v>9</v>
      </c>
      <c r="B38" s="39" t="s">
        <v>85</v>
      </c>
      <c r="C38" s="39" t="s">
        <v>2</v>
      </c>
      <c r="D38" s="40">
        <v>1196</v>
      </c>
      <c r="E38" s="32">
        <v>1123</v>
      </c>
      <c r="F38" s="41">
        <v>1297</v>
      </c>
      <c r="G38" s="32">
        <v>1248</v>
      </c>
      <c r="H38" s="32">
        <v>1310</v>
      </c>
      <c r="I38" s="32">
        <v>1310</v>
      </c>
      <c r="J38" s="32">
        <v>1297</v>
      </c>
      <c r="K38" s="32">
        <v>1248</v>
      </c>
      <c r="L38" s="32">
        <v>3855</v>
      </c>
    </row>
    <row r="39" spans="1:12" ht="25.5">
      <c r="A39" s="38">
        <v>10</v>
      </c>
      <c r="B39" s="39" t="s">
        <v>84</v>
      </c>
      <c r="C39" s="39" t="s">
        <v>7</v>
      </c>
      <c r="D39" s="40">
        <v>1232</v>
      </c>
      <c r="E39" s="32">
        <v>1284</v>
      </c>
      <c r="F39" s="41">
        <v>1179</v>
      </c>
      <c r="G39" s="32">
        <v>1235</v>
      </c>
      <c r="H39" s="32" t="s">
        <v>319</v>
      </c>
      <c r="I39" s="32">
        <v>1284</v>
      </c>
      <c r="J39" s="32">
        <v>1235</v>
      </c>
      <c r="K39" s="32">
        <v>1232</v>
      </c>
      <c r="L39" s="32">
        <v>3751</v>
      </c>
    </row>
    <row r="40" spans="1:12" ht="38.25">
      <c r="A40" s="38">
        <v>11</v>
      </c>
      <c r="B40" s="39" t="s">
        <v>89</v>
      </c>
      <c r="C40" s="39" t="s">
        <v>17</v>
      </c>
      <c r="D40" s="40">
        <v>994</v>
      </c>
      <c r="E40" s="32">
        <v>754</v>
      </c>
      <c r="F40" s="41">
        <v>1277</v>
      </c>
      <c r="G40" s="32">
        <v>1264</v>
      </c>
      <c r="H40" s="32">
        <v>1209</v>
      </c>
      <c r="I40" s="32">
        <v>1277</v>
      </c>
      <c r="J40" s="32">
        <v>1264</v>
      </c>
      <c r="K40" s="32">
        <v>1209</v>
      </c>
      <c r="L40" s="32">
        <v>3750</v>
      </c>
    </row>
    <row r="41" spans="1:12" ht="25.5">
      <c r="A41" s="38">
        <v>12</v>
      </c>
      <c r="B41" s="39" t="s">
        <v>265</v>
      </c>
      <c r="C41" s="39" t="s">
        <v>146</v>
      </c>
      <c r="D41" s="40">
        <v>0</v>
      </c>
      <c r="E41" s="32">
        <v>0</v>
      </c>
      <c r="F41" s="40">
        <v>1193</v>
      </c>
      <c r="G41" s="32">
        <v>1242</v>
      </c>
      <c r="H41" s="32">
        <v>1227</v>
      </c>
      <c r="I41" s="32">
        <v>1242</v>
      </c>
      <c r="J41" s="32">
        <v>1227</v>
      </c>
      <c r="K41" s="32">
        <v>1193</v>
      </c>
      <c r="L41" s="32">
        <v>3662</v>
      </c>
    </row>
    <row r="42" spans="1:12" ht="25.5">
      <c r="A42" s="38">
        <v>13</v>
      </c>
      <c r="B42" s="39" t="s">
        <v>87</v>
      </c>
      <c r="C42" s="39" t="s">
        <v>5</v>
      </c>
      <c r="D42" s="40">
        <v>1080</v>
      </c>
      <c r="E42" s="32">
        <v>1269</v>
      </c>
      <c r="F42" s="41">
        <v>1163</v>
      </c>
      <c r="G42" s="32">
        <v>1223</v>
      </c>
      <c r="H42" s="32">
        <v>1104</v>
      </c>
      <c r="I42" s="32">
        <v>1269</v>
      </c>
      <c r="J42" s="32">
        <v>1223</v>
      </c>
      <c r="K42" s="32">
        <v>1163</v>
      </c>
      <c r="L42" s="32">
        <v>3655</v>
      </c>
    </row>
    <row r="43" spans="1:12" ht="25.5">
      <c r="A43" s="38">
        <v>14</v>
      </c>
      <c r="B43" s="39" t="s">
        <v>86</v>
      </c>
      <c r="C43" s="39" t="s">
        <v>7</v>
      </c>
      <c r="D43" s="40">
        <v>1144</v>
      </c>
      <c r="E43" s="32">
        <v>1144</v>
      </c>
      <c r="F43" s="41">
        <v>1205</v>
      </c>
      <c r="G43" s="32">
        <v>0</v>
      </c>
      <c r="H43" s="32" t="s">
        <v>319</v>
      </c>
      <c r="I43" s="32">
        <v>1205</v>
      </c>
      <c r="J43" s="32">
        <v>1144</v>
      </c>
      <c r="K43" s="32">
        <v>1144</v>
      </c>
      <c r="L43" s="32">
        <v>3493</v>
      </c>
    </row>
    <row r="44" spans="1:12" ht="25.5">
      <c r="A44" s="38">
        <v>15</v>
      </c>
      <c r="B44" s="39" t="s">
        <v>88</v>
      </c>
      <c r="C44" s="39" t="s">
        <v>2</v>
      </c>
      <c r="D44" s="40">
        <v>1071</v>
      </c>
      <c r="E44" s="32">
        <v>1105</v>
      </c>
      <c r="F44" s="41">
        <v>1082</v>
      </c>
      <c r="G44" s="32">
        <v>0</v>
      </c>
      <c r="H44" s="32">
        <v>1082</v>
      </c>
      <c r="I44" s="32">
        <v>1105</v>
      </c>
      <c r="J44" s="32">
        <v>1082</v>
      </c>
      <c r="K44" s="32">
        <v>1082</v>
      </c>
      <c r="L44" s="32">
        <v>3269</v>
      </c>
    </row>
    <row r="45" spans="1:12" ht="25.5">
      <c r="A45" s="38">
        <v>16</v>
      </c>
      <c r="B45" s="39" t="s">
        <v>91</v>
      </c>
      <c r="C45" s="39" t="s">
        <v>39</v>
      </c>
      <c r="D45" s="40">
        <v>772</v>
      </c>
      <c r="E45" s="32">
        <v>884</v>
      </c>
      <c r="F45" s="41">
        <v>1028</v>
      </c>
      <c r="G45" s="32">
        <v>1156</v>
      </c>
      <c r="H45" s="32">
        <v>963</v>
      </c>
      <c r="I45" s="32">
        <v>1156</v>
      </c>
      <c r="J45" s="32">
        <v>1028</v>
      </c>
      <c r="K45" s="32">
        <v>963</v>
      </c>
      <c r="L45" s="32">
        <v>3147</v>
      </c>
    </row>
    <row r="46" spans="1:12" ht="38.25">
      <c r="A46" s="38">
        <v>17</v>
      </c>
      <c r="B46" s="39" t="s">
        <v>90</v>
      </c>
      <c r="C46" s="39" t="s">
        <v>2</v>
      </c>
      <c r="D46" s="40">
        <v>963</v>
      </c>
      <c r="E46" s="32">
        <v>919</v>
      </c>
      <c r="F46" s="41">
        <v>959</v>
      </c>
      <c r="G46" s="32">
        <v>0</v>
      </c>
      <c r="H46" s="32">
        <v>927</v>
      </c>
      <c r="I46" s="32">
        <v>963</v>
      </c>
      <c r="J46" s="32">
        <v>959</v>
      </c>
      <c r="K46" s="32">
        <v>927</v>
      </c>
      <c r="L46" s="32">
        <v>2849</v>
      </c>
    </row>
    <row r="47" spans="1:12" ht="15">
      <c r="A47" s="38" t="s">
        <v>319</v>
      </c>
      <c r="B47" s="39" t="s">
        <v>221</v>
      </c>
      <c r="C47" s="39" t="s">
        <v>29</v>
      </c>
      <c r="D47" s="40">
        <v>0</v>
      </c>
      <c r="E47" s="32">
        <v>1021</v>
      </c>
      <c r="F47" s="40">
        <v>0</v>
      </c>
      <c r="G47" s="32">
        <v>987</v>
      </c>
      <c r="H47" s="32" t="s">
        <v>319</v>
      </c>
      <c r="I47" s="32">
        <v>1021</v>
      </c>
      <c r="J47" s="32">
        <v>987</v>
      </c>
      <c r="K47" s="32">
        <v>0</v>
      </c>
      <c r="L47" s="32">
        <v>2008</v>
      </c>
    </row>
    <row r="48" spans="1:12" ht="15">
      <c r="A48" s="40"/>
      <c r="B48" s="39"/>
      <c r="C48" s="39"/>
      <c r="D48" s="40"/>
      <c r="E48" s="32"/>
      <c r="F48" s="32"/>
      <c r="G48" s="32"/>
      <c r="H48" s="32"/>
      <c r="I48" s="32"/>
      <c r="J48" s="32"/>
      <c r="K48" s="32"/>
      <c r="L48" s="32"/>
    </row>
    <row r="49" spans="1:12" ht="15.75">
      <c r="A49" s="34" t="s">
        <v>170</v>
      </c>
      <c r="B49" s="30"/>
      <c r="C49" s="30"/>
      <c r="D49" s="32"/>
      <c r="E49" s="32"/>
      <c r="F49" s="32"/>
      <c r="G49" s="32"/>
      <c r="H49" s="32"/>
      <c r="I49" s="32"/>
      <c r="J49" s="32"/>
      <c r="K49" s="32"/>
      <c r="L49" s="32"/>
    </row>
    <row r="50" spans="1:12" ht="39">
      <c r="A50" s="35" t="s">
        <v>166</v>
      </c>
      <c r="B50" s="36" t="s">
        <v>1</v>
      </c>
      <c r="C50" s="36" t="s">
        <v>167</v>
      </c>
      <c r="D50" s="35" t="s">
        <v>172</v>
      </c>
      <c r="E50" s="35" t="s">
        <v>173</v>
      </c>
      <c r="F50" s="35" t="s">
        <v>174</v>
      </c>
      <c r="G50" s="35" t="s">
        <v>176</v>
      </c>
      <c r="H50" s="35" t="s">
        <v>175</v>
      </c>
      <c r="I50" s="35"/>
      <c r="J50" s="35"/>
      <c r="K50" s="35"/>
      <c r="L50" s="37" t="s">
        <v>165</v>
      </c>
    </row>
    <row r="51" spans="1:12" ht="25.5">
      <c r="A51" s="38">
        <v>1</v>
      </c>
      <c r="B51" s="39" t="s">
        <v>92</v>
      </c>
      <c r="C51" s="39" t="s">
        <v>19</v>
      </c>
      <c r="D51" s="40">
        <v>1526</v>
      </c>
      <c r="E51" s="32">
        <v>1208</v>
      </c>
      <c r="F51" s="41">
        <v>1493</v>
      </c>
      <c r="G51" s="32">
        <v>1370</v>
      </c>
      <c r="H51" s="32">
        <v>1396</v>
      </c>
      <c r="I51" s="32">
        <v>1526</v>
      </c>
      <c r="J51" s="32">
        <v>1493</v>
      </c>
      <c r="K51" s="32">
        <v>1396</v>
      </c>
      <c r="L51" s="32">
        <v>4415</v>
      </c>
    </row>
    <row r="52" spans="1:12" ht="25.5">
      <c r="A52" s="38">
        <v>2</v>
      </c>
      <c r="B52" s="39" t="s">
        <v>93</v>
      </c>
      <c r="C52" s="39" t="s">
        <v>17</v>
      </c>
      <c r="D52" s="40">
        <v>1246</v>
      </c>
      <c r="E52" s="40">
        <v>0</v>
      </c>
      <c r="F52" s="41">
        <v>1271</v>
      </c>
      <c r="G52" s="32">
        <v>1381</v>
      </c>
      <c r="H52" s="32">
        <v>1187</v>
      </c>
      <c r="I52" s="32">
        <v>1381</v>
      </c>
      <c r="J52" s="32">
        <v>1271</v>
      </c>
      <c r="K52" s="32">
        <v>1246</v>
      </c>
      <c r="L52" s="32">
        <v>3898</v>
      </c>
    </row>
    <row r="53" spans="1:12" ht="25.5">
      <c r="A53" s="38">
        <v>3</v>
      </c>
      <c r="B53" s="39" t="s">
        <v>96</v>
      </c>
      <c r="C53" s="39" t="s">
        <v>17</v>
      </c>
      <c r="D53" s="40">
        <v>1108</v>
      </c>
      <c r="E53" s="32">
        <v>1315</v>
      </c>
      <c r="F53" s="41">
        <v>1176</v>
      </c>
      <c r="G53" s="32">
        <v>1320</v>
      </c>
      <c r="H53" s="32">
        <v>1215</v>
      </c>
      <c r="I53" s="32">
        <v>1320</v>
      </c>
      <c r="J53" s="32">
        <v>1315</v>
      </c>
      <c r="K53" s="32">
        <v>1215</v>
      </c>
      <c r="L53" s="32">
        <v>3850</v>
      </c>
    </row>
    <row r="54" spans="1:12" ht="25.5">
      <c r="A54" s="38">
        <v>4</v>
      </c>
      <c r="B54" s="39" t="s">
        <v>98</v>
      </c>
      <c r="C54" s="39" t="s">
        <v>5</v>
      </c>
      <c r="D54" s="40">
        <v>1072</v>
      </c>
      <c r="E54" s="32">
        <v>992</v>
      </c>
      <c r="F54" s="41">
        <v>1188</v>
      </c>
      <c r="G54" s="32">
        <v>958</v>
      </c>
      <c r="H54" s="32">
        <v>1245</v>
      </c>
      <c r="I54" s="32">
        <v>1245</v>
      </c>
      <c r="J54" s="32">
        <v>1188</v>
      </c>
      <c r="K54" s="32">
        <v>1072</v>
      </c>
      <c r="L54" s="32">
        <v>3505</v>
      </c>
    </row>
    <row r="55" spans="1:12" ht="38.25">
      <c r="A55" s="38">
        <v>5</v>
      </c>
      <c r="B55" s="39" t="s">
        <v>94</v>
      </c>
      <c r="C55" s="39" t="s">
        <v>19</v>
      </c>
      <c r="D55" s="40">
        <v>1147</v>
      </c>
      <c r="E55" s="32">
        <v>1037</v>
      </c>
      <c r="F55" s="41">
        <v>1063</v>
      </c>
      <c r="G55" s="32">
        <v>984</v>
      </c>
      <c r="H55" s="32">
        <v>1206</v>
      </c>
      <c r="I55" s="32">
        <v>1206</v>
      </c>
      <c r="J55" s="32">
        <v>1147</v>
      </c>
      <c r="K55" s="32">
        <v>1063</v>
      </c>
      <c r="L55" s="32">
        <v>3416</v>
      </c>
    </row>
    <row r="56" spans="1:12" ht="25.5">
      <c r="A56" s="38">
        <v>6</v>
      </c>
      <c r="B56" s="39" t="s">
        <v>97</v>
      </c>
      <c r="C56" s="39" t="s">
        <v>17</v>
      </c>
      <c r="D56" s="40">
        <v>1074</v>
      </c>
      <c r="E56" s="32">
        <v>960</v>
      </c>
      <c r="F56" s="41">
        <v>1179</v>
      </c>
      <c r="G56" s="32">
        <v>1010</v>
      </c>
      <c r="H56" s="32">
        <v>1132</v>
      </c>
      <c r="I56" s="32">
        <v>1179</v>
      </c>
      <c r="J56" s="32">
        <v>1132</v>
      </c>
      <c r="K56" s="32">
        <v>1074</v>
      </c>
      <c r="L56" s="32">
        <v>3385</v>
      </c>
    </row>
    <row r="57" spans="1:12" ht="25.5">
      <c r="A57" s="38">
        <v>7</v>
      </c>
      <c r="B57" s="39" t="s">
        <v>95</v>
      </c>
      <c r="C57" s="39" t="s">
        <v>7</v>
      </c>
      <c r="D57" s="40">
        <v>1136</v>
      </c>
      <c r="E57" s="32">
        <v>947</v>
      </c>
      <c r="F57" s="41">
        <v>1073</v>
      </c>
      <c r="G57" s="32">
        <v>912</v>
      </c>
      <c r="H57" s="32">
        <v>1034</v>
      </c>
      <c r="I57" s="32">
        <v>1136</v>
      </c>
      <c r="J57" s="32">
        <v>1073</v>
      </c>
      <c r="K57" s="32">
        <v>1034</v>
      </c>
      <c r="L57" s="32">
        <v>3243</v>
      </c>
    </row>
    <row r="58" spans="1:12" ht="38.25">
      <c r="A58" s="38">
        <v>8</v>
      </c>
      <c r="B58" s="39" t="s">
        <v>222</v>
      </c>
      <c r="C58" s="39" t="s">
        <v>7</v>
      </c>
      <c r="D58" s="40">
        <v>0</v>
      </c>
      <c r="E58" s="32">
        <v>1066</v>
      </c>
      <c r="F58" s="41">
        <v>1045</v>
      </c>
      <c r="G58" s="32">
        <v>1023</v>
      </c>
      <c r="H58" s="32">
        <v>961</v>
      </c>
      <c r="I58" s="32">
        <v>1066</v>
      </c>
      <c r="J58" s="32">
        <v>1045</v>
      </c>
      <c r="K58" s="32">
        <v>1023</v>
      </c>
      <c r="L58" s="32">
        <v>3134</v>
      </c>
    </row>
    <row r="59" spans="1:12" ht="25.5">
      <c r="A59" s="38">
        <v>9</v>
      </c>
      <c r="B59" s="39" t="s">
        <v>100</v>
      </c>
      <c r="C59" s="39" t="s">
        <v>5</v>
      </c>
      <c r="D59" s="40">
        <v>952</v>
      </c>
      <c r="E59" s="32">
        <v>1015</v>
      </c>
      <c r="F59" s="40">
        <v>0</v>
      </c>
      <c r="G59" s="32">
        <v>1041</v>
      </c>
      <c r="H59" s="32">
        <v>994</v>
      </c>
      <c r="I59" s="32">
        <v>1041</v>
      </c>
      <c r="J59" s="32">
        <v>1015</v>
      </c>
      <c r="K59" s="32">
        <v>994</v>
      </c>
      <c r="L59" s="32">
        <v>3050</v>
      </c>
    </row>
    <row r="60" spans="1:12" ht="38.25">
      <c r="A60" s="38">
        <v>10</v>
      </c>
      <c r="B60" s="39" t="s">
        <v>99</v>
      </c>
      <c r="C60" s="39" t="s">
        <v>7</v>
      </c>
      <c r="D60" s="40">
        <v>1046</v>
      </c>
      <c r="E60" s="32">
        <v>875</v>
      </c>
      <c r="F60" s="41">
        <v>1058</v>
      </c>
      <c r="G60" s="32">
        <v>876</v>
      </c>
      <c r="H60" s="32" t="s">
        <v>319</v>
      </c>
      <c r="I60" s="32">
        <v>1058</v>
      </c>
      <c r="J60" s="32">
        <v>1046</v>
      </c>
      <c r="K60" s="32">
        <v>876</v>
      </c>
      <c r="L60" s="32">
        <v>2980</v>
      </c>
    </row>
    <row r="61" spans="1:12" ht="25.5">
      <c r="A61" s="38">
        <v>11</v>
      </c>
      <c r="B61" s="39" t="s">
        <v>223</v>
      </c>
      <c r="C61" s="39" t="s">
        <v>19</v>
      </c>
      <c r="D61" s="40">
        <v>0</v>
      </c>
      <c r="E61" s="32">
        <v>798</v>
      </c>
      <c r="F61" s="41">
        <v>615</v>
      </c>
      <c r="G61" s="32">
        <v>1101</v>
      </c>
      <c r="H61" s="32">
        <v>925</v>
      </c>
      <c r="I61" s="32">
        <v>1101</v>
      </c>
      <c r="J61" s="32">
        <v>925</v>
      </c>
      <c r="K61" s="32">
        <v>798</v>
      </c>
      <c r="L61" s="32">
        <v>2824</v>
      </c>
    </row>
    <row r="62" spans="1:12" ht="25.5">
      <c r="A62" s="38">
        <v>12</v>
      </c>
      <c r="B62" s="39" t="s">
        <v>102</v>
      </c>
      <c r="C62" s="39" t="s">
        <v>5</v>
      </c>
      <c r="D62" s="40">
        <v>825</v>
      </c>
      <c r="E62" s="32">
        <v>970</v>
      </c>
      <c r="F62" s="40">
        <v>0</v>
      </c>
      <c r="G62" s="32">
        <v>912</v>
      </c>
      <c r="H62" s="32">
        <v>896</v>
      </c>
      <c r="I62" s="32">
        <v>970</v>
      </c>
      <c r="J62" s="32">
        <v>912</v>
      </c>
      <c r="K62" s="32">
        <v>896</v>
      </c>
      <c r="L62" s="32">
        <v>2778</v>
      </c>
    </row>
    <row r="63" spans="1:12" ht="25.5">
      <c r="A63" s="38">
        <v>13</v>
      </c>
      <c r="B63" s="39" t="s">
        <v>224</v>
      </c>
      <c r="C63" s="39" t="s">
        <v>5</v>
      </c>
      <c r="D63" s="40">
        <v>0</v>
      </c>
      <c r="E63" s="32">
        <v>786</v>
      </c>
      <c r="F63" s="41">
        <v>743</v>
      </c>
      <c r="G63" s="32">
        <v>578</v>
      </c>
      <c r="H63" s="32">
        <v>801</v>
      </c>
      <c r="I63" s="32">
        <v>801</v>
      </c>
      <c r="J63" s="32">
        <v>786</v>
      </c>
      <c r="K63" s="32">
        <v>743</v>
      </c>
      <c r="L63" s="32">
        <v>2330</v>
      </c>
    </row>
    <row r="64" spans="1:12" ht="38.25">
      <c r="A64" s="38">
        <v>14</v>
      </c>
      <c r="B64" s="39" t="s">
        <v>103</v>
      </c>
      <c r="C64" s="39" t="s">
        <v>2</v>
      </c>
      <c r="D64" s="40">
        <v>811</v>
      </c>
      <c r="E64" s="32">
        <v>764</v>
      </c>
      <c r="F64" s="40">
        <v>0</v>
      </c>
      <c r="G64" s="32">
        <v>713</v>
      </c>
      <c r="H64" s="32" t="s">
        <v>319</v>
      </c>
      <c r="I64" s="32">
        <v>811</v>
      </c>
      <c r="J64" s="32">
        <v>764</v>
      </c>
      <c r="K64" s="32">
        <v>713</v>
      </c>
      <c r="L64" s="32">
        <v>2288</v>
      </c>
    </row>
    <row r="65" spans="1:12" ht="38.25">
      <c r="A65" s="38">
        <v>15</v>
      </c>
      <c r="B65" s="39" t="s">
        <v>105</v>
      </c>
      <c r="C65" s="39" t="s">
        <v>17</v>
      </c>
      <c r="D65" s="40">
        <v>746</v>
      </c>
      <c r="E65" s="40">
        <v>0</v>
      </c>
      <c r="F65" s="41">
        <v>727</v>
      </c>
      <c r="G65" s="32">
        <v>0</v>
      </c>
      <c r="H65" s="32">
        <v>677</v>
      </c>
      <c r="I65" s="32">
        <v>746</v>
      </c>
      <c r="J65" s="32">
        <v>727</v>
      </c>
      <c r="K65" s="32">
        <v>677</v>
      </c>
      <c r="L65" s="32">
        <v>2150</v>
      </c>
    </row>
    <row r="66" spans="1:12" ht="25.5">
      <c r="A66" s="38">
        <v>16</v>
      </c>
      <c r="B66" s="39" t="s">
        <v>225</v>
      </c>
      <c r="C66" s="39" t="s">
        <v>19</v>
      </c>
      <c r="D66" s="40">
        <v>0</v>
      </c>
      <c r="E66" s="32">
        <v>635</v>
      </c>
      <c r="F66" s="41">
        <v>670</v>
      </c>
      <c r="G66" s="32">
        <v>783</v>
      </c>
      <c r="H66" s="32">
        <v>675</v>
      </c>
      <c r="I66" s="32">
        <v>783</v>
      </c>
      <c r="J66" s="32">
        <v>675</v>
      </c>
      <c r="K66" s="32">
        <v>670</v>
      </c>
      <c r="L66" s="32">
        <v>2128</v>
      </c>
    </row>
    <row r="67" spans="1:12" ht="25.5">
      <c r="A67" s="38">
        <v>17</v>
      </c>
      <c r="B67" s="39" t="s">
        <v>107</v>
      </c>
      <c r="C67" s="39" t="s">
        <v>5</v>
      </c>
      <c r="D67" s="40">
        <v>669</v>
      </c>
      <c r="E67" s="32">
        <v>688</v>
      </c>
      <c r="F67" s="41">
        <v>592</v>
      </c>
      <c r="G67" s="32">
        <v>709</v>
      </c>
      <c r="H67" s="32">
        <v>684</v>
      </c>
      <c r="I67" s="32">
        <v>709</v>
      </c>
      <c r="J67" s="32">
        <v>688</v>
      </c>
      <c r="K67" s="32">
        <v>684</v>
      </c>
      <c r="L67" s="32">
        <v>2081</v>
      </c>
    </row>
    <row r="68" spans="1:12" ht="25.5">
      <c r="A68" s="38">
        <v>18</v>
      </c>
      <c r="B68" s="39" t="s">
        <v>106</v>
      </c>
      <c r="C68" s="39" t="s">
        <v>5</v>
      </c>
      <c r="D68" s="40">
        <v>681</v>
      </c>
      <c r="E68" s="32">
        <v>718</v>
      </c>
      <c r="F68" s="41">
        <v>622</v>
      </c>
      <c r="G68" s="32">
        <v>0</v>
      </c>
      <c r="H68" s="32" t="s">
        <v>319</v>
      </c>
      <c r="I68" s="32">
        <v>718</v>
      </c>
      <c r="J68" s="32">
        <v>681</v>
      </c>
      <c r="K68" s="32">
        <v>622</v>
      </c>
      <c r="L68" s="32">
        <v>2021</v>
      </c>
    </row>
    <row r="69" spans="1:12" ht="15">
      <c r="A69" s="38" t="s">
        <v>319</v>
      </c>
      <c r="B69" s="39" t="s">
        <v>101</v>
      </c>
      <c r="C69" s="39" t="s">
        <v>29</v>
      </c>
      <c r="D69" s="40">
        <v>883</v>
      </c>
      <c r="E69" s="32">
        <v>1034</v>
      </c>
      <c r="F69" s="40">
        <v>0</v>
      </c>
      <c r="G69" s="32">
        <v>0</v>
      </c>
      <c r="H69" s="32" t="s">
        <v>319</v>
      </c>
      <c r="I69" s="32">
        <v>1034</v>
      </c>
      <c r="J69" s="32">
        <v>883</v>
      </c>
      <c r="K69" s="32">
        <v>0</v>
      </c>
      <c r="L69" s="32">
        <v>1917</v>
      </c>
    </row>
    <row r="70" spans="1:12" ht="25.5">
      <c r="A70" s="38" t="s">
        <v>319</v>
      </c>
      <c r="B70" s="39" t="s">
        <v>104</v>
      </c>
      <c r="C70" s="39" t="s">
        <v>2</v>
      </c>
      <c r="D70" s="40">
        <v>801</v>
      </c>
      <c r="E70" s="32">
        <v>979</v>
      </c>
      <c r="F70" s="40">
        <v>0</v>
      </c>
      <c r="G70" s="32">
        <v>0</v>
      </c>
      <c r="H70" s="32" t="s">
        <v>319</v>
      </c>
      <c r="I70" s="32">
        <v>979</v>
      </c>
      <c r="J70" s="32">
        <v>801</v>
      </c>
      <c r="K70" s="32">
        <v>0</v>
      </c>
      <c r="L70" s="32">
        <v>1780</v>
      </c>
    </row>
    <row r="71" spans="1:12" ht="15">
      <c r="A71" s="39"/>
      <c r="B71" s="39"/>
      <c r="C71" s="39"/>
      <c r="D71" s="40"/>
      <c r="E71" s="32"/>
      <c r="F71" s="32"/>
      <c r="G71" s="32"/>
      <c r="H71" s="32" t="s">
        <v>319</v>
      </c>
      <c r="I71" s="32"/>
      <c r="J71" s="32"/>
      <c r="K71" s="32"/>
      <c r="L71" s="32"/>
    </row>
    <row r="72" spans="1:12" ht="15.75">
      <c r="A72" s="34" t="s">
        <v>171</v>
      </c>
      <c r="B72" s="30"/>
      <c r="C72" s="30"/>
      <c r="D72" s="32"/>
      <c r="E72" s="32"/>
      <c r="F72" s="32"/>
      <c r="G72" s="32"/>
      <c r="H72" s="32"/>
      <c r="I72" s="32"/>
      <c r="J72" s="32"/>
      <c r="K72" s="32"/>
      <c r="L72" s="32"/>
    </row>
    <row r="73" spans="1:12" ht="39">
      <c r="A73" s="35" t="s">
        <v>166</v>
      </c>
      <c r="B73" s="36" t="s">
        <v>1</v>
      </c>
      <c r="C73" s="36" t="s">
        <v>167</v>
      </c>
      <c r="D73" s="35" t="s">
        <v>172</v>
      </c>
      <c r="E73" s="35" t="s">
        <v>173</v>
      </c>
      <c r="F73" s="35" t="s">
        <v>174</v>
      </c>
      <c r="G73" s="35" t="s">
        <v>176</v>
      </c>
      <c r="H73" s="35" t="s">
        <v>175</v>
      </c>
      <c r="I73" s="35"/>
      <c r="J73" s="35"/>
      <c r="K73" s="35"/>
      <c r="L73" s="37" t="s">
        <v>165</v>
      </c>
    </row>
    <row r="74" spans="1:12" ht="25.5">
      <c r="A74" s="38">
        <v>1</v>
      </c>
      <c r="B74" s="39" t="s">
        <v>108</v>
      </c>
      <c r="C74" s="39" t="s">
        <v>5</v>
      </c>
      <c r="D74" s="40">
        <v>1714</v>
      </c>
      <c r="E74" s="40">
        <v>0</v>
      </c>
      <c r="F74" s="41">
        <v>1732</v>
      </c>
      <c r="G74" s="32">
        <v>1639</v>
      </c>
      <c r="H74" s="32">
        <v>1757</v>
      </c>
      <c r="I74" s="32">
        <v>1757</v>
      </c>
      <c r="J74" s="32">
        <v>1732</v>
      </c>
      <c r="K74" s="32">
        <v>1714</v>
      </c>
      <c r="L74" s="32">
        <v>5203</v>
      </c>
    </row>
    <row r="75" spans="1:12" ht="25.5">
      <c r="A75" s="38">
        <v>2</v>
      </c>
      <c r="B75" s="39" t="s">
        <v>226</v>
      </c>
      <c r="C75" s="39" t="s">
        <v>19</v>
      </c>
      <c r="D75" s="40">
        <v>0</v>
      </c>
      <c r="E75" s="32">
        <v>1471</v>
      </c>
      <c r="F75" s="41">
        <v>1704</v>
      </c>
      <c r="G75" s="32">
        <v>0</v>
      </c>
      <c r="H75" s="32">
        <v>1514</v>
      </c>
      <c r="I75" s="32">
        <v>1704</v>
      </c>
      <c r="J75" s="32">
        <v>1514</v>
      </c>
      <c r="K75" s="32">
        <v>1471</v>
      </c>
      <c r="L75" s="32">
        <v>4689</v>
      </c>
    </row>
    <row r="76" spans="1:12" ht="25.5">
      <c r="A76" s="38">
        <v>3</v>
      </c>
      <c r="B76" s="39" t="s">
        <v>109</v>
      </c>
      <c r="C76" s="39" t="s">
        <v>29</v>
      </c>
      <c r="D76" s="40">
        <v>1367</v>
      </c>
      <c r="E76" s="32">
        <v>1341</v>
      </c>
      <c r="F76" s="41">
        <v>1214</v>
      </c>
      <c r="G76" s="32">
        <v>1357</v>
      </c>
      <c r="H76" s="32">
        <v>1254</v>
      </c>
      <c r="I76" s="32">
        <v>1367</v>
      </c>
      <c r="J76" s="32">
        <v>1357</v>
      </c>
      <c r="K76" s="32">
        <v>1341</v>
      </c>
      <c r="L76" s="32">
        <v>4065</v>
      </c>
    </row>
    <row r="77" spans="1:12" ht="38.25">
      <c r="A77" s="38">
        <v>4</v>
      </c>
      <c r="B77" s="39" t="s">
        <v>110</v>
      </c>
      <c r="C77" s="39" t="s">
        <v>7</v>
      </c>
      <c r="D77" s="40">
        <v>1191</v>
      </c>
      <c r="E77" s="32">
        <v>1219</v>
      </c>
      <c r="F77" s="41">
        <v>1231</v>
      </c>
      <c r="G77" s="32">
        <v>0</v>
      </c>
      <c r="H77" s="32">
        <v>1308</v>
      </c>
      <c r="I77" s="32">
        <v>1308</v>
      </c>
      <c r="J77" s="32">
        <v>1231</v>
      </c>
      <c r="K77" s="32">
        <v>1219</v>
      </c>
      <c r="L77" s="32">
        <v>3758</v>
      </c>
    </row>
    <row r="78" spans="1:12" ht="38.25">
      <c r="A78" s="38">
        <v>5</v>
      </c>
      <c r="B78" s="39" t="s">
        <v>112</v>
      </c>
      <c r="C78" s="39" t="s">
        <v>19</v>
      </c>
      <c r="D78" s="40">
        <v>1117</v>
      </c>
      <c r="E78" s="32">
        <v>1167</v>
      </c>
      <c r="F78" s="41">
        <v>1214</v>
      </c>
      <c r="G78" s="32">
        <v>1219</v>
      </c>
      <c r="H78" s="32">
        <v>1159</v>
      </c>
      <c r="I78" s="32">
        <v>1219</v>
      </c>
      <c r="J78" s="32">
        <v>1214</v>
      </c>
      <c r="K78" s="32">
        <v>1167</v>
      </c>
      <c r="L78" s="32">
        <v>3600</v>
      </c>
    </row>
    <row r="79" spans="1:12" ht="25.5">
      <c r="A79" s="38">
        <v>6</v>
      </c>
      <c r="B79" s="39" t="s">
        <v>111</v>
      </c>
      <c r="C79" s="39" t="s">
        <v>5</v>
      </c>
      <c r="D79" s="40">
        <v>1161</v>
      </c>
      <c r="E79" s="40">
        <v>0</v>
      </c>
      <c r="F79" s="41">
        <v>1169</v>
      </c>
      <c r="G79" s="32">
        <v>1091</v>
      </c>
      <c r="H79" s="32">
        <v>1143</v>
      </c>
      <c r="I79" s="32">
        <v>1169</v>
      </c>
      <c r="J79" s="32">
        <v>1161</v>
      </c>
      <c r="K79" s="32">
        <v>1143</v>
      </c>
      <c r="L79" s="32">
        <v>3473</v>
      </c>
    </row>
    <row r="80" spans="1:12" ht="25.5">
      <c r="A80" s="38">
        <v>7</v>
      </c>
      <c r="B80" s="39" t="s">
        <v>114</v>
      </c>
      <c r="C80" s="39" t="s">
        <v>29</v>
      </c>
      <c r="D80" s="40">
        <v>1108</v>
      </c>
      <c r="E80" s="40">
        <v>0</v>
      </c>
      <c r="F80" s="41">
        <v>1204</v>
      </c>
      <c r="G80" s="32">
        <v>1112</v>
      </c>
      <c r="H80" s="32" t="s">
        <v>319</v>
      </c>
      <c r="I80" s="32">
        <v>1204</v>
      </c>
      <c r="J80" s="32">
        <v>1112</v>
      </c>
      <c r="K80" s="32">
        <v>1108</v>
      </c>
      <c r="L80" s="32">
        <v>3424</v>
      </c>
    </row>
    <row r="81" spans="1:12" ht="25.5">
      <c r="A81" s="38">
        <v>8</v>
      </c>
      <c r="B81" s="39" t="s">
        <v>113</v>
      </c>
      <c r="C81" s="39" t="s">
        <v>2</v>
      </c>
      <c r="D81" s="40">
        <v>1111</v>
      </c>
      <c r="E81" s="32">
        <v>990</v>
      </c>
      <c r="F81" s="41">
        <v>1112</v>
      </c>
      <c r="G81" s="32">
        <v>0</v>
      </c>
      <c r="H81" s="32" t="s">
        <v>319</v>
      </c>
      <c r="I81" s="32">
        <v>1112</v>
      </c>
      <c r="J81" s="32">
        <v>1111</v>
      </c>
      <c r="K81" s="32">
        <v>990</v>
      </c>
      <c r="L81" s="32">
        <v>3213</v>
      </c>
    </row>
    <row r="82" spans="1:12" ht="25.5">
      <c r="A82" s="38">
        <v>9</v>
      </c>
      <c r="B82" s="39" t="s">
        <v>115</v>
      </c>
      <c r="C82" s="39" t="s">
        <v>5</v>
      </c>
      <c r="D82" s="40">
        <v>1094</v>
      </c>
      <c r="E82" s="40">
        <v>0</v>
      </c>
      <c r="F82" s="41">
        <v>979</v>
      </c>
      <c r="G82" s="32">
        <v>1124</v>
      </c>
      <c r="H82" s="32" t="s">
        <v>319</v>
      </c>
      <c r="I82" s="32">
        <v>1124</v>
      </c>
      <c r="J82" s="32">
        <v>1094</v>
      </c>
      <c r="K82" s="32">
        <v>979</v>
      </c>
      <c r="L82" s="32">
        <v>3197</v>
      </c>
    </row>
    <row r="83" spans="1:12" ht="25.5">
      <c r="A83" s="38">
        <v>10</v>
      </c>
      <c r="B83" s="39" t="s">
        <v>117</v>
      </c>
      <c r="C83" s="39" t="s">
        <v>19</v>
      </c>
      <c r="D83" s="40">
        <v>1021</v>
      </c>
      <c r="E83" s="32">
        <v>993</v>
      </c>
      <c r="F83" s="40">
        <v>0</v>
      </c>
      <c r="G83" s="32">
        <v>977</v>
      </c>
      <c r="H83" s="32" t="s">
        <v>319</v>
      </c>
      <c r="I83" s="32">
        <v>1021</v>
      </c>
      <c r="J83" s="32">
        <v>993</v>
      </c>
      <c r="K83" s="32">
        <v>977</v>
      </c>
      <c r="L83" s="32">
        <v>2991</v>
      </c>
    </row>
    <row r="84" spans="1:12" ht="25.5">
      <c r="A84" s="38">
        <v>11</v>
      </c>
      <c r="B84" s="39" t="s">
        <v>116</v>
      </c>
      <c r="C84" s="39" t="s">
        <v>17</v>
      </c>
      <c r="D84" s="40">
        <v>1068</v>
      </c>
      <c r="E84" s="40">
        <v>0</v>
      </c>
      <c r="F84" s="40">
        <v>0</v>
      </c>
      <c r="G84" s="32">
        <v>869</v>
      </c>
      <c r="H84" s="32">
        <v>1024</v>
      </c>
      <c r="I84" s="32">
        <v>1068</v>
      </c>
      <c r="J84" s="32">
        <v>1024</v>
      </c>
      <c r="K84" s="32">
        <v>869</v>
      </c>
      <c r="L84" s="32">
        <v>2961</v>
      </c>
    </row>
    <row r="85" spans="1:12" ht="25.5">
      <c r="A85" s="38">
        <v>12</v>
      </c>
      <c r="B85" s="39" t="s">
        <v>121</v>
      </c>
      <c r="C85" s="39" t="s">
        <v>5</v>
      </c>
      <c r="D85" s="40">
        <v>787</v>
      </c>
      <c r="E85" s="32">
        <v>921</v>
      </c>
      <c r="F85" s="40">
        <v>0</v>
      </c>
      <c r="G85" s="32">
        <v>1035</v>
      </c>
      <c r="H85" s="32">
        <v>878</v>
      </c>
      <c r="I85" s="32">
        <v>1035</v>
      </c>
      <c r="J85" s="32">
        <v>921</v>
      </c>
      <c r="K85" s="32">
        <v>878</v>
      </c>
      <c r="L85" s="32">
        <v>2834</v>
      </c>
    </row>
    <row r="86" spans="1:12" ht="38.25">
      <c r="A86" s="38">
        <v>13</v>
      </c>
      <c r="B86" s="39" t="s">
        <v>119</v>
      </c>
      <c r="C86" s="39" t="s">
        <v>120</v>
      </c>
      <c r="D86" s="40">
        <v>798</v>
      </c>
      <c r="E86" s="40">
        <v>0</v>
      </c>
      <c r="F86" s="41">
        <v>823</v>
      </c>
      <c r="G86" s="32">
        <v>834</v>
      </c>
      <c r="H86" s="32" t="s">
        <v>319</v>
      </c>
      <c r="I86" s="32">
        <v>834</v>
      </c>
      <c r="J86" s="32">
        <v>823</v>
      </c>
      <c r="K86" s="32">
        <v>798</v>
      </c>
      <c r="L86" s="32">
        <v>2455</v>
      </c>
    </row>
    <row r="87" spans="1:12" ht="25.5">
      <c r="A87" s="38" t="s">
        <v>319</v>
      </c>
      <c r="B87" s="39" t="s">
        <v>118</v>
      </c>
      <c r="C87" s="39" t="s">
        <v>17</v>
      </c>
      <c r="D87" s="40">
        <v>865</v>
      </c>
      <c r="E87" s="32">
        <v>832</v>
      </c>
      <c r="F87" s="40">
        <v>0</v>
      </c>
      <c r="G87" s="32">
        <v>0</v>
      </c>
      <c r="H87" s="32">
        <v>0</v>
      </c>
      <c r="I87" s="32">
        <v>865</v>
      </c>
      <c r="J87" s="32">
        <v>832</v>
      </c>
      <c r="K87" s="32">
        <v>0</v>
      </c>
      <c r="L87" s="32">
        <v>1697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WOTC</dc:creator>
  <cp:keywords/>
  <dc:description/>
  <cp:lastModifiedBy>Dhr. Aarts</cp:lastModifiedBy>
  <cp:lastPrinted>2014-07-06T12:53:18Z</cp:lastPrinted>
  <dcterms:created xsi:type="dcterms:W3CDTF">2014-04-06T14:07:32Z</dcterms:created>
  <dcterms:modified xsi:type="dcterms:W3CDTF">2014-07-07T18:11:36Z</dcterms:modified>
  <cp:category/>
  <cp:version/>
  <cp:contentType/>
  <cp:contentStatus/>
</cp:coreProperties>
</file>